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3" activeTab="7"/>
  </bookViews>
  <sheets>
    <sheet name="1.Жалобы" sheetId="1" r:id="rId1"/>
    <sheet name="2.Проверки" sheetId="2" r:id="rId2"/>
    <sheet name="3.Предписания" sheetId="3" r:id="rId3"/>
    <sheet name="4. Иные" sheetId="4" r:id="rId4"/>
    <sheet name="5. Реестр" sheetId="5" r:id="rId5"/>
    <sheet name="6. КоАП" sheetId="6" r:id="rId6"/>
    <sheet name="7. Суды обжалование" sheetId="7" r:id="rId7"/>
    <sheet name="8. Суды инициативные" sheetId="8" r:id="rId8"/>
  </sheets>
  <definedNames>
    <definedName name="Z_0FE12176_AFB9_4DD1_AAC7_5D3D5349C621_.wvu.Cols" localSheetId="5" hidden="1">'6. КоАП'!$B:$C</definedName>
    <definedName name="Z_0FE12176_AFB9_4DD1_AAC7_5D3D5349C621_.wvu.PrintArea" localSheetId="1" hidden="1">'2.Проверки'!$A$1:$V$44</definedName>
    <definedName name="Z_0FE12176_AFB9_4DD1_AAC7_5D3D5349C621_.wvu.Rows" localSheetId="5" hidden="1">'6. КоАП'!$5:$6</definedName>
    <definedName name="_xlnm.Print_Area" localSheetId="1">'2.Проверки'!$A$1:$V$44</definedName>
  </definedNames>
  <calcPr fullCalcOnLoad="1"/>
</workbook>
</file>

<file path=xl/sharedStrings.xml><?xml version="1.0" encoding="utf-8"?>
<sst xmlns="http://schemas.openxmlformats.org/spreadsheetml/2006/main" count="368" uniqueCount="244">
  <si>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</si>
  <si>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(квартальная)</t>
    </r>
  </si>
  <si>
    <t xml:space="preserve"> </t>
  </si>
  <si>
    <t xml:space="preserve">Отчет о работе по контролю в сфере размещения заказов на поставки товаров, выполнение работ, оказание услуг для государственных и муниципальных нужд </t>
  </si>
  <si>
    <t>Таблица № 1 к форме № 7</t>
  </si>
  <si>
    <t>Период с</t>
  </si>
  <si>
    <t>по</t>
  </si>
  <si>
    <t>Отчет о работе по обеспечению защиты прав и законных 
интересов участников размещения заказа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</si>
  <si>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</si>
  <si>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</si>
  <si>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</si>
  <si>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</si>
  <si>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</si>
  <si>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</si>
  <si>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</si>
  <si>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</si>
  <si>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</si>
  <si>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Возвращено (ч.1 ст.59)</t>
  </si>
  <si>
    <t>3</t>
  </si>
  <si>
    <t>Отозвано заявителями</t>
  </si>
  <si>
    <t>4</t>
  </si>
  <si>
    <t>Признано необоснованными</t>
  </si>
  <si>
    <t>5</t>
  </si>
  <si>
    <t>Признано обоснованными</t>
  </si>
  <si>
    <r>
      <t xml:space="preserve">в процентах от </t>
    </r>
    <r>
      <rPr>
        <b/>
        <sz val="11"/>
        <color indexed="13"/>
        <rFont val="Arial"/>
        <family val="2"/>
      </rPr>
      <t>рассмотренных</t>
    </r>
    <r>
      <rPr>
        <b/>
        <sz val="11"/>
        <rFont val="Arial"/>
        <family val="2"/>
      </rPr>
      <t xml:space="preserve"> жалоб</t>
    </r>
  </si>
  <si>
    <t>6</t>
  </si>
  <si>
    <t>Выдано предписаний</t>
  </si>
  <si>
    <t>в процентах от рассмотренных жалоб (вкл.отозванные жалобы, по которым проведены внеплановые проверки)</t>
  </si>
  <si>
    <t>всего</t>
  </si>
  <si>
    <t>Выявлено нарушений (всего)</t>
  </si>
  <si>
    <t>в том числе:</t>
  </si>
  <si>
    <t>Неправильный выбор способа размещения заказа</t>
  </si>
  <si>
    <t xml:space="preserve">- в т.ч непроведение торгов </t>
  </si>
  <si>
    <t xml:space="preserve">Нарушение порядка заключения контракта или неправомерное изменение его условий  </t>
  </si>
  <si>
    <t>Иные нарушения</t>
  </si>
  <si>
    <t>№</t>
  </si>
  <si>
    <t>Удельные показатели на одного работника</t>
  </si>
  <si>
    <t>Итог</t>
  </si>
  <si>
    <t>В</t>
  </si>
  <si>
    <t>Г</t>
  </si>
  <si>
    <t>Штатная численность управления:</t>
  </si>
  <si>
    <t>Поступило жалоб (на одного сотрудника)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</si>
  <si>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</si>
  <si>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</si>
  <si>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</si>
  <si>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</si>
  <si>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</si>
  <si>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плановые (выездные)</t>
  </si>
  <si>
    <t>внеплановые</t>
  </si>
  <si>
    <t>ВСЕГО</t>
  </si>
  <si>
    <t>ОБЩИЙ ИТОГ</t>
  </si>
  <si>
    <t>выездные</t>
  </si>
  <si>
    <t>камеральные</t>
  </si>
  <si>
    <t>Проведено проверок</t>
  </si>
  <si>
    <t>4.А</t>
  </si>
  <si>
    <t>4.Б.1. контракт не заключен</t>
  </si>
  <si>
    <t>Выявлено нарушений</t>
  </si>
  <si>
    <t>5.1</t>
  </si>
  <si>
    <t>5.1.1</t>
  </si>
  <si>
    <t>5.1.2</t>
  </si>
  <si>
    <t>5.1.3</t>
  </si>
  <si>
    <t>5.2</t>
  </si>
  <si>
    <t>5.3</t>
  </si>
  <si>
    <t>5.4</t>
  </si>
  <si>
    <t>Нарушение порядка заключения контракта или неправомерное изменение его условий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</si>
  <si>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</si>
  <si>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</si>
  <si>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</si>
  <si>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</si>
  <si>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</si>
  <si>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 xml:space="preserve">Отчет об исполнении предписаний, выданных по результатам рассмотрения жалоб и
 осуществления проверок </t>
  </si>
  <si>
    <t>Пер</t>
  </si>
  <si>
    <t>Исполнено (без судебного разбирательства)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</si>
  <si>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</si>
  <si>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</si>
  <si>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</si>
  <si>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</si>
  <si>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Отчет об осуществлении иных контрольных функций сфере размещения государственного заказа</t>
  </si>
  <si>
    <t>№ п/п</t>
  </si>
  <si>
    <t>Виды контрольных мероприятий</t>
  </si>
  <si>
    <t>Количество (шт.)</t>
  </si>
  <si>
    <t>Показатель в расчете на 1 работника  (всего)</t>
  </si>
  <si>
    <t>Рассмотрено обращений о согласовании возможности заключения государственного контракта с единственным поставщиком</t>
  </si>
  <si>
    <t>Согласовано</t>
  </si>
  <si>
    <t>Отказано в согласовании</t>
  </si>
  <si>
    <t>Рассмотрено уведомлений о размещении заказа у единственного поставщика</t>
  </si>
  <si>
    <t>Заказ размещен с нарушением</t>
  </si>
  <si>
    <t>Поступило обращений о согласовании проведения закрытых торгов</t>
  </si>
  <si>
    <t>Возвращено по формальным основаниям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</si>
  <si>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</si>
  <si>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</si>
  <si>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</si>
  <si>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</si>
  <si>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Контракт расторгнут</t>
  </si>
  <si>
    <t>отч. пер.</t>
  </si>
  <si>
    <t>Обращений рассмотрено</t>
  </si>
  <si>
    <t>Включено в реестр</t>
  </si>
  <si>
    <t>2.1.</t>
  </si>
  <si>
    <t>в т.ч. по решениям, принятым Комиссией</t>
  </si>
  <si>
    <t>Необоснованных обращений о включении в реестр</t>
  </si>
  <si>
    <t>Всего лиц в реестре недобросовестных поставщиков на отчетную дату</t>
  </si>
  <si>
    <t>Таблица № 6 к форме № 7</t>
  </si>
  <si>
    <t>Виды нарушений</t>
  </si>
  <si>
    <t>Возбуждено дел</t>
  </si>
  <si>
    <t>Прекращено дел</t>
  </si>
  <si>
    <t>Выдано постановлений о наложении штрафа</t>
  </si>
  <si>
    <t>Исполнено постановлений о наложении штрафа</t>
  </si>
  <si>
    <t>Постановления о наложении штрафа в стадии исполнения (всего)</t>
  </si>
  <si>
    <t>Неисполнено постановлений о наложении штрафа</t>
  </si>
  <si>
    <t>Сумма наложенного штрафа   (в тыс. руб.)</t>
  </si>
  <si>
    <t>Сумма уплаченного штрафа   (в тыс. руб.)</t>
  </si>
  <si>
    <r>
      <t>Прекращено дел по отнощению возбужденным (</t>
    </r>
    <r>
      <rPr>
        <b/>
        <u val="single"/>
        <sz val="12"/>
        <rFont val="Arial"/>
        <family val="2"/>
      </rPr>
      <t>заполняется автоматически !</t>
    </r>
    <r>
      <rPr>
        <b/>
        <sz val="12"/>
        <rFont val="Arial"/>
        <family val="2"/>
      </rPr>
      <t>)</t>
    </r>
  </si>
  <si>
    <r>
      <t>Исполнено постановлений о наложении штрафа по отношению к выданным (</t>
    </r>
    <r>
      <rPr>
        <b/>
        <u val="single"/>
        <sz val="12"/>
        <rFont val="Arial"/>
        <family val="2"/>
      </rPr>
      <t>заполняется автоматически</t>
    </r>
    <r>
      <rPr>
        <b/>
        <sz val="12"/>
        <rFont val="Arial"/>
        <family val="2"/>
      </rPr>
      <t xml:space="preserve"> !)</t>
    </r>
  </si>
  <si>
    <r>
      <t>Сумма уплаченного штрафа по отношению к сумме наложенного штрафа  (</t>
    </r>
    <r>
      <rPr>
        <b/>
        <u val="single"/>
        <sz val="12"/>
        <rFont val="Arial"/>
        <family val="2"/>
      </rPr>
      <t>заполняется автоматически</t>
    </r>
    <r>
      <rPr>
        <b/>
        <sz val="12"/>
        <rFont val="Arial"/>
        <family val="2"/>
      </rPr>
      <t>!)</t>
    </r>
  </si>
  <si>
    <t>ст. 19.7.2</t>
  </si>
  <si>
    <r>
      <t xml:space="preserve">Итого </t>
    </r>
    <r>
      <rPr>
        <b/>
        <sz val="11"/>
        <rFont val="Arial"/>
        <family val="2"/>
      </rPr>
      <t>(</t>
    </r>
    <r>
      <rPr>
        <b/>
        <u val="single"/>
        <sz val="11"/>
        <rFont val="Arial"/>
        <family val="2"/>
      </rPr>
      <t>заполняется автоматически</t>
    </r>
    <r>
      <rPr>
        <b/>
        <sz val="11"/>
        <rFont val="Arial"/>
        <family val="2"/>
      </rPr>
      <t>!)</t>
    </r>
  </si>
  <si>
    <t xml:space="preserve">Всего на 1 работника 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</si>
  <si>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</si>
  <si>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</si>
  <si>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</si>
  <si>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</si>
  <si>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</si>
  <si>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</si>
  <si>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</si>
  <si>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</si>
  <si>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Количество судебных актов, принятых за отчетный период</t>
  </si>
  <si>
    <t>удовлетворено</t>
  </si>
  <si>
    <t>отказано</t>
  </si>
  <si>
    <t>частично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</si>
  <si>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</si>
  <si>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</si>
  <si>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Решения о согласовании (об отказе в согласовании) возможности заключения контракта с единственным поставщиком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</si>
  <si>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</si>
  <si>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</si>
  <si>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</si>
  <si>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</si>
  <si>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Таблица № 8 к форме № 7а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</si>
  <si>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 размещением государственного и муниципального заказа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</si>
  <si>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</si>
  <si>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</si>
  <si>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</si>
  <si>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</si>
  <si>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</si>
  <si>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</si>
  <si>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судебных постановлений, принятых за отчетный период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</si>
  <si>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</si>
  <si>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</si>
  <si>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</si>
  <si>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удов.</t>
  </si>
  <si>
    <t>отказ.</t>
  </si>
  <si>
    <t>частич.</t>
  </si>
  <si>
    <t>Исковые заявления о признании размещения заказа недействительным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</si>
  <si>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</si>
  <si>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</si>
  <si>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</si>
  <si>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</si>
  <si>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телефон для справок в ФАС России 8 (499) 255-61-40</t>
  </si>
  <si>
    <t xml:space="preserve"> ст. 19.5</t>
  </si>
  <si>
    <t>ст. 19.7.4</t>
  </si>
  <si>
    <t>ст.  7.29</t>
  </si>
  <si>
    <t>Решения (предписания)  выданные по результатам проведенных проверок</t>
  </si>
  <si>
    <t>Постановления о назначении административного наказания в соответствии с ст.19.7.4 КоАП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</si>
  <si>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</si>
  <si>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</si>
  <si>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</si>
  <si>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</si>
  <si>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выдано решений по текущим размещениям заказа</t>
  </si>
  <si>
    <t>Выдано по текущим размещениям заказа предписаний</t>
  </si>
  <si>
    <t>Проверено размещений заказов</t>
  </si>
  <si>
    <t>Выявлено размещений заказов с нарушениями</t>
  </si>
  <si>
    <t>в процентах от проверенных размещений заказов</t>
  </si>
  <si>
    <t xml:space="preserve">Выявлено размещений заказов начальная (максимальная) цена которых составляет десять миллионов рублей и более с нарушениями, указанными в пунктах </t>
  </si>
  <si>
    <t>4.Б.2. контракт заключен</t>
  </si>
  <si>
    <t>- в т.ч. проведение аукциона, в случае если должен проводиться аукцион в электронной форме</t>
  </si>
  <si>
    <t>-в т. ч.  проведение аукциона, в случае если должен проводиться аукцион в электронной форме</t>
  </si>
  <si>
    <t xml:space="preserve"> - в т.ч. непроведение торгов</t>
  </si>
  <si>
    <t>Вего</t>
  </si>
  <si>
    <t>в т.ч. По результатам рассмотрения жалоб</t>
  </si>
  <si>
    <t>в т.ч. По результатам проведенных проверок</t>
  </si>
  <si>
    <t>В результате рассмотрения жалоб и проведения внеплановых проверок при рассмотрении жалоб выявлено размещений заказов  с нарушениями</t>
  </si>
  <si>
    <t>- в т.ч.проведение конкурса, в случае если должен проводиться аукционили или аукцион в электронной форме</t>
  </si>
  <si>
    <t>размещение информации с грубыми нарушениями</t>
  </si>
  <si>
    <t>Направленно в правоохранительные органы</t>
  </si>
  <si>
    <t>6.А</t>
  </si>
  <si>
    <t>7</t>
  </si>
  <si>
    <t>8.А</t>
  </si>
  <si>
    <t>8.Б</t>
  </si>
  <si>
    <t>9</t>
  </si>
  <si>
    <t>9.1</t>
  </si>
  <si>
    <t>9.1.1</t>
  </si>
  <si>
    <t>9.1.2</t>
  </si>
  <si>
    <t>9.1.3</t>
  </si>
  <si>
    <t>9.2</t>
  </si>
  <si>
    <t>9.3</t>
  </si>
  <si>
    <t>9.4</t>
  </si>
  <si>
    <t xml:space="preserve">В результате рассмотрения жалоб и проведения внеплановых проверок при рассмотрении жалоб выявлено размещений заказов , начальная (максимальная) цена которых составляет десять миллионов рублей и более с нарушениями, указанными в пунктах </t>
  </si>
  <si>
    <t>4.Б.3. контракт исполнен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</si>
  <si>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</si>
  <si>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</si>
  <si>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</si>
  <si>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</si>
  <si>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</si>
  <si>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</si>
  <si>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</si>
  <si>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</si>
  <si>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</si>
  <si>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</si>
  <si>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</si>
  <si>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ч.5 ст. 7.30</t>
  </si>
  <si>
    <t>ч.6 ст. 7.30</t>
  </si>
  <si>
    <t>ч.7 ст. 7.30</t>
  </si>
  <si>
    <t>ч.8 ст.7.30</t>
  </si>
  <si>
    <t>ч.9 ст. 7.30</t>
  </si>
  <si>
    <t>ч.10 ст. 7.30</t>
  </si>
  <si>
    <t>ч.11 ст.7.30</t>
  </si>
  <si>
    <t>ч.12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</si>
  <si>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</si>
  <si>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</si>
  <si>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</si>
  <si>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</si>
  <si>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</si>
  <si>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</si>
  <si>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</si>
  <si>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</si>
  <si>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ст.7.32</t>
  </si>
  <si>
    <t>- в т.ч. проведение конкурса, в случае если должен проводиться аукцион или аукцион в электронной форме</t>
  </si>
  <si>
    <t xml:space="preserve">Размещение информации с грубыми нарушениями 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</si>
  <si>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</si>
  <si>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</si>
  <si>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Выдано предписаний по заказам с нарушениями, указанными в пунктах</t>
  </si>
  <si>
    <t>2.1</t>
  </si>
  <si>
    <t>- в том числе о признании недействительным размещения заказа с нарушениями, указанными в строке 8 "Б" таблицы №1 (строке 4 "А" таблицы №2)</t>
  </si>
  <si>
    <t>ч1.ст. 7.31</t>
  </si>
  <si>
    <t>ч3.ст. 7.31</t>
  </si>
  <si>
    <t>8.Б.1. контракт не заключен</t>
  </si>
  <si>
    <t>8.Б.2. контракт заключен</t>
  </si>
  <si>
    <t>Вологодское УФАС России</t>
  </si>
  <si>
    <t>01.07.2012 г.</t>
  </si>
  <si>
    <t>30.09.2012 г.</t>
  </si>
  <si>
    <t xml:space="preserve">Вологодское УФАС России </t>
  </si>
  <si>
    <t>(8172)752663</t>
  </si>
  <si>
    <t xml:space="preserve">И.о. руководителя Управления </t>
  </si>
  <si>
    <t>Н.В. Мерзлякова</t>
  </si>
  <si>
    <t xml:space="preserve">С.В. Осипов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</si>
</sst>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3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</fills>
  <borders count="2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medium"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>
        <color indexed="8"/>
      </left>
      <right/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/>
      <top style="medium"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49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14" fontId="7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 vertical="top"/>
    </xf>
    <xf numFmtId="14" fontId="8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49" fontId="9" fillId="0" borderId="16" xfId="0" applyNumberFormat="1" applyFont="1" applyBorder="1" applyAlignment="1" applyProtection="1">
      <alignment horizontal="right"/>
      <protection/>
    </xf>
    <xf numFmtId="3" fontId="10" fillId="0" borderId="17" xfId="0" applyNumberFormat="1" applyFont="1" applyBorder="1" applyAlignment="1" applyProtection="1">
      <alignment/>
      <protection locked="0"/>
    </xf>
    <xf numFmtId="3" fontId="10" fillId="0" borderId="18" xfId="0" applyNumberFormat="1" applyFont="1" applyBorder="1" applyAlignment="1" applyProtection="1">
      <alignment/>
      <protection locked="0"/>
    </xf>
    <xf numFmtId="3" fontId="10" fillId="34" borderId="19" xfId="0" applyNumberFormat="1" applyFont="1" applyFill="1" applyBorder="1" applyAlignment="1" applyProtection="1">
      <alignment/>
      <protection/>
    </xf>
    <xf numFmtId="49" fontId="9" fillId="0" borderId="20" xfId="0" applyNumberFormat="1" applyFont="1" applyBorder="1" applyAlignment="1" applyProtection="1">
      <alignment horizontal="right"/>
      <protection/>
    </xf>
    <xf numFmtId="3" fontId="10" fillId="0" borderId="21" xfId="0" applyNumberFormat="1" applyFont="1" applyBorder="1" applyAlignment="1" applyProtection="1">
      <alignment/>
      <protection locked="0"/>
    </xf>
    <xf numFmtId="3" fontId="10" fillId="0" borderId="22" xfId="0" applyNumberFormat="1" applyFont="1" applyBorder="1" applyAlignment="1" applyProtection="1">
      <alignment/>
      <protection locked="0"/>
    </xf>
    <xf numFmtId="3" fontId="10" fillId="0" borderId="23" xfId="0" applyNumberFormat="1" applyFont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/>
    </xf>
    <xf numFmtId="49" fontId="9" fillId="0" borderId="25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9" fontId="10" fillId="34" borderId="22" xfId="0" applyNumberFormat="1" applyFont="1" applyFill="1" applyBorder="1" applyAlignment="1" applyProtection="1">
      <alignment/>
      <protection/>
    </xf>
    <xf numFmtId="9" fontId="10" fillId="34" borderId="23" xfId="0" applyNumberFormat="1" applyFont="1" applyFill="1" applyBorder="1" applyAlignment="1" applyProtection="1">
      <alignment/>
      <protection/>
    </xf>
    <xf numFmtId="9" fontId="10" fillId="34" borderId="24" xfId="0" applyNumberFormat="1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3" fontId="10" fillId="0" borderId="22" xfId="0" applyNumberFormat="1" applyFont="1" applyFill="1" applyBorder="1" applyAlignment="1" applyProtection="1">
      <alignment/>
      <protection locked="0"/>
    </xf>
    <xf numFmtId="3" fontId="10" fillId="0" borderId="23" xfId="0" applyNumberFormat="1" applyFont="1" applyFill="1" applyBorder="1" applyAlignment="1" applyProtection="1">
      <alignment/>
      <protection locked="0"/>
    </xf>
    <xf numFmtId="0" fontId="9" fillId="34" borderId="22" xfId="0" applyFont="1" applyFill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right" vertical="top"/>
      <protection/>
    </xf>
    <xf numFmtId="1" fontId="10" fillId="35" borderId="22" xfId="0" applyNumberFormat="1" applyFont="1" applyFill="1" applyBorder="1" applyAlignment="1" applyProtection="1">
      <alignment/>
      <protection locked="0"/>
    </xf>
    <xf numFmtId="1" fontId="10" fillId="35" borderId="23" xfId="0" applyNumberFormat="1" applyFont="1" applyFill="1" applyBorder="1" applyAlignment="1" applyProtection="1">
      <alignment/>
      <protection locked="0"/>
    </xf>
    <xf numFmtId="1" fontId="10" fillId="0" borderId="22" xfId="0" applyNumberFormat="1" applyFont="1" applyFill="1" applyBorder="1" applyAlignment="1" applyProtection="1">
      <alignment/>
      <protection locked="0"/>
    </xf>
    <xf numFmtId="1" fontId="10" fillId="0" borderId="23" xfId="0" applyNumberFormat="1" applyFont="1" applyFill="1" applyBorder="1" applyAlignment="1" applyProtection="1">
      <alignment/>
      <protection locked="0"/>
    </xf>
    <xf numFmtId="1" fontId="10" fillId="34" borderId="22" xfId="0" applyNumberFormat="1" applyFont="1" applyFill="1" applyBorder="1" applyAlignment="1" applyProtection="1">
      <alignment/>
      <protection/>
    </xf>
    <xf numFmtId="3" fontId="10" fillId="34" borderId="27" xfId="0" applyNumberFormat="1" applyFont="1" applyFill="1" applyBorder="1" applyAlignment="1" applyProtection="1">
      <alignment/>
      <protection/>
    </xf>
    <xf numFmtId="0" fontId="10" fillId="34" borderId="28" xfId="0" applyFont="1" applyFill="1" applyBorder="1" applyAlignment="1" applyProtection="1">
      <alignment/>
      <protection/>
    </xf>
    <xf numFmtId="49" fontId="13" fillId="35" borderId="25" xfId="0" applyNumberFormat="1" applyFont="1" applyFill="1" applyBorder="1" applyAlignment="1" applyProtection="1">
      <alignment horizontal="right" vertical="top"/>
      <protection/>
    </xf>
    <xf numFmtId="3" fontId="13" fillId="35" borderId="22" xfId="0" applyNumberFormat="1" applyFont="1" applyFill="1" applyBorder="1" applyAlignment="1" applyProtection="1">
      <alignment/>
      <protection locked="0"/>
    </xf>
    <xf numFmtId="3" fontId="13" fillId="35" borderId="23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/>
      <protection/>
    </xf>
    <xf numFmtId="0" fontId="10" fillId="34" borderId="29" xfId="0" applyFont="1" applyFill="1" applyBorder="1" applyAlignment="1" applyProtection="1">
      <alignment/>
      <protection/>
    </xf>
    <xf numFmtId="49" fontId="13" fillId="36" borderId="25" xfId="0" applyNumberFormat="1" applyFont="1" applyFill="1" applyBorder="1" applyAlignment="1" applyProtection="1">
      <alignment horizontal="right" vertical="top"/>
      <protection/>
    </xf>
    <xf numFmtId="3" fontId="13" fillId="36" borderId="22" xfId="0" applyNumberFormat="1" applyFont="1" applyFill="1" applyBorder="1" applyAlignment="1" applyProtection="1">
      <alignment/>
      <protection locked="0"/>
    </xf>
    <xf numFmtId="3" fontId="13" fillId="36" borderId="23" xfId="0" applyNumberFormat="1" applyFont="1" applyFill="1" applyBorder="1" applyAlignment="1" applyProtection="1">
      <alignment/>
      <protection locked="0"/>
    </xf>
    <xf numFmtId="49" fontId="13" fillId="0" borderId="25" xfId="0" applyNumberFormat="1" applyFont="1" applyBorder="1" applyAlignment="1" applyProtection="1">
      <alignment horizontal="right" vertical="top"/>
      <protection/>
    </xf>
    <xf numFmtId="3" fontId="13" fillId="0" borderId="22" xfId="0" applyNumberFormat="1" applyFont="1" applyBorder="1" applyAlignment="1" applyProtection="1">
      <alignment/>
      <protection locked="0"/>
    </xf>
    <xf numFmtId="3" fontId="13" fillId="0" borderId="23" xfId="0" applyNumberFormat="1" applyFont="1" applyBorder="1" applyAlignment="1" applyProtection="1">
      <alignment/>
      <protection locked="0"/>
    </xf>
    <xf numFmtId="49" fontId="13" fillId="35" borderId="30" xfId="0" applyNumberFormat="1" applyFont="1" applyFill="1" applyBorder="1" applyAlignment="1" applyProtection="1">
      <alignment horizontal="right" vertical="top"/>
      <protection/>
    </xf>
    <xf numFmtId="0" fontId="13" fillId="35" borderId="31" xfId="0" applyFont="1" applyFill="1" applyBorder="1" applyAlignment="1" applyProtection="1">
      <alignment/>
      <protection locked="0"/>
    </xf>
    <xf numFmtId="0" fontId="13" fillId="35" borderId="32" xfId="0" applyFont="1" applyFill="1" applyBorder="1" applyAlignment="1" applyProtection="1">
      <alignment/>
      <protection locked="0"/>
    </xf>
    <xf numFmtId="0" fontId="3" fillId="0" borderId="33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right"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right"/>
      <protection/>
    </xf>
    <xf numFmtId="0" fontId="0" fillId="0" borderId="32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2" fontId="0" fillId="34" borderId="28" xfId="0" applyNumberFormat="1" applyFont="1" applyFill="1" applyBorder="1" applyAlignment="1" applyProtection="1">
      <alignment/>
      <protection/>
    </xf>
    <xf numFmtId="49" fontId="1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39" xfId="0" applyFont="1" applyBorder="1" applyAlignment="1" applyProtection="1">
      <alignment horizontal="center" vertical="top" wrapText="1"/>
      <protection/>
    </xf>
    <xf numFmtId="0" fontId="3" fillId="0" borderId="40" xfId="0" applyFont="1" applyBorder="1" applyAlignment="1" applyProtection="1">
      <alignment horizontal="center" vertical="top" wrapText="1"/>
      <protection/>
    </xf>
    <xf numFmtId="0" fontId="3" fillId="34" borderId="40" xfId="0" applyFont="1" applyFill="1" applyBorder="1" applyAlignment="1" applyProtection="1">
      <alignment horizontal="center" vertical="top" wrapText="1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34" borderId="43" xfId="0" applyFont="1" applyFill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3" fontId="0" fillId="0" borderId="45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/>
    </xf>
    <xf numFmtId="3" fontId="0" fillId="0" borderId="46" xfId="0" applyNumberFormat="1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/>
      <protection/>
    </xf>
    <xf numFmtId="0" fontId="0" fillId="34" borderId="48" xfId="0" applyFont="1" applyFill="1" applyBorder="1" applyAlignment="1" applyProtection="1">
      <alignment/>
      <protection/>
    </xf>
    <xf numFmtId="9" fontId="0" fillId="34" borderId="46" xfId="0" applyNumberFormat="1" applyFont="1" applyFill="1" applyBorder="1" applyAlignment="1" applyProtection="1">
      <alignment/>
      <protection/>
    </xf>
    <xf numFmtId="1" fontId="0" fillId="34" borderId="46" xfId="0" applyNumberFormat="1" applyFont="1" applyFill="1" applyBorder="1" applyAlignment="1" applyProtection="1">
      <alignment/>
      <protection/>
    </xf>
    <xf numFmtId="9" fontId="0" fillId="34" borderId="49" xfId="0" applyNumberFormat="1" applyFont="1" applyFill="1" applyBorder="1" applyAlignment="1" applyProtection="1">
      <alignment/>
      <protection/>
    </xf>
    <xf numFmtId="1" fontId="0" fillId="34" borderId="50" xfId="0" applyNumberFormat="1" applyFont="1" applyFill="1" applyBorder="1" applyAlignment="1" applyProtection="1">
      <alignment/>
      <protection/>
    </xf>
    <xf numFmtId="9" fontId="0" fillId="34" borderId="51" xfId="0" applyNumberFormat="1" applyFont="1" applyFill="1" applyBorder="1" applyAlignment="1" applyProtection="1">
      <alignment/>
      <protection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Border="1">
      <alignment/>
      <protection/>
    </xf>
    <xf numFmtId="0" fontId="6" fillId="0" borderId="0" xfId="52" applyFont="1" applyAlignment="1">
      <alignment wrapText="1"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left" wrapText="1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 applyProtection="1">
      <alignment horizontal="center" wrapText="1"/>
      <protection/>
    </xf>
    <xf numFmtId="0" fontId="6" fillId="0" borderId="0" xfId="52" applyFont="1" applyAlignment="1" applyProtection="1">
      <alignment horizontal="left"/>
      <protection/>
    </xf>
    <xf numFmtId="0" fontId="2" fillId="0" borderId="0" xfId="52" applyProtection="1">
      <alignment/>
      <protection/>
    </xf>
    <xf numFmtId="0" fontId="2" fillId="0" borderId="0" xfId="52" applyBorder="1" applyAlignment="1">
      <alignment wrapText="1"/>
      <protection/>
    </xf>
    <xf numFmtId="0" fontId="16" fillId="0" borderId="25" xfId="52" applyFont="1" applyBorder="1" applyAlignment="1" applyProtection="1">
      <alignment horizontal="center" vertical="center"/>
      <protection/>
    </xf>
    <xf numFmtId="0" fontId="16" fillId="0" borderId="22" xfId="52" applyFont="1" applyBorder="1" applyAlignment="1" applyProtection="1">
      <alignment horizontal="center" vertical="center"/>
      <protection/>
    </xf>
    <xf numFmtId="0" fontId="16" fillId="0" borderId="23" xfId="52" applyFont="1" applyBorder="1" applyAlignment="1" applyProtection="1">
      <alignment horizontal="center" vertical="center"/>
      <protection/>
    </xf>
    <xf numFmtId="0" fontId="2" fillId="0" borderId="52" xfId="52" applyFont="1" applyBorder="1" applyAlignment="1" applyProtection="1">
      <alignment horizontal="center" vertical="center"/>
      <protection/>
    </xf>
    <xf numFmtId="0" fontId="2" fillId="0" borderId="30" xfId="52" applyBorder="1" applyAlignment="1" applyProtection="1">
      <alignment horizontal="center" vertical="center"/>
      <protection/>
    </xf>
    <xf numFmtId="0" fontId="2" fillId="0" borderId="31" xfId="52" applyBorder="1" applyAlignment="1" applyProtection="1">
      <alignment horizontal="center" vertical="center"/>
      <protection/>
    </xf>
    <xf numFmtId="0" fontId="2" fillId="0" borderId="32" xfId="52" applyBorder="1" applyAlignment="1" applyProtection="1">
      <alignment horizontal="center" vertical="center"/>
      <protection/>
    </xf>
    <xf numFmtId="0" fontId="2" fillId="0" borderId="28" xfId="52" applyFill="1" applyBorder="1" applyAlignment="1" applyProtection="1">
      <alignment horizontal="center" vertical="center"/>
      <protection/>
    </xf>
    <xf numFmtId="0" fontId="2" fillId="0" borderId="19" xfId="52" applyBorder="1" applyAlignment="1" applyProtection="1">
      <alignment horizontal="center" vertical="center"/>
      <protection/>
    </xf>
    <xf numFmtId="0" fontId="2" fillId="0" borderId="18" xfId="52" applyFont="1" applyBorder="1" applyProtection="1">
      <alignment/>
      <protection/>
    </xf>
    <xf numFmtId="3" fontId="2" fillId="0" borderId="16" xfId="52" applyNumberFormat="1" applyBorder="1" applyProtection="1">
      <alignment/>
      <protection locked="0"/>
    </xf>
    <xf numFmtId="3" fontId="2" fillId="0" borderId="17" xfId="52" applyNumberFormat="1" applyBorder="1" applyProtection="1">
      <alignment/>
      <protection locked="0"/>
    </xf>
    <xf numFmtId="0" fontId="2" fillId="34" borderId="45" xfId="52" applyFill="1" applyBorder="1" applyProtection="1">
      <alignment/>
      <protection/>
    </xf>
    <xf numFmtId="0" fontId="2" fillId="34" borderId="19" xfId="52" applyFill="1" applyBorder="1" applyProtection="1">
      <alignment/>
      <protection/>
    </xf>
    <xf numFmtId="0" fontId="2" fillId="0" borderId="24" xfId="52" applyBorder="1" applyAlignment="1" applyProtection="1">
      <alignment horizontal="center" vertical="center"/>
      <protection/>
    </xf>
    <xf numFmtId="3" fontId="2" fillId="0" borderId="25" xfId="52" applyNumberFormat="1" applyBorder="1" applyProtection="1">
      <alignment/>
      <protection locked="0"/>
    </xf>
    <xf numFmtId="3" fontId="2" fillId="0" borderId="22" xfId="52" applyNumberFormat="1" applyBorder="1" applyProtection="1">
      <alignment/>
      <protection locked="0"/>
    </xf>
    <xf numFmtId="0" fontId="2" fillId="34" borderId="46" xfId="52" applyFill="1" applyBorder="1" applyProtection="1">
      <alignment/>
      <protection/>
    </xf>
    <xf numFmtId="9" fontId="17" fillId="34" borderId="25" xfId="52" applyNumberFormat="1" applyFont="1" applyFill="1" applyBorder="1" applyProtection="1">
      <alignment/>
      <protection/>
    </xf>
    <xf numFmtId="9" fontId="17" fillId="34" borderId="22" xfId="52" applyNumberFormat="1" applyFont="1" applyFill="1" applyBorder="1" applyProtection="1">
      <alignment/>
      <protection/>
    </xf>
    <xf numFmtId="9" fontId="17" fillId="34" borderId="46" xfId="52" applyNumberFormat="1" applyFont="1" applyFill="1" applyBorder="1" applyProtection="1">
      <alignment/>
      <protection/>
    </xf>
    <xf numFmtId="0" fontId="2" fillId="0" borderId="53" xfId="52" applyFont="1" applyBorder="1" applyProtection="1">
      <alignment/>
      <protection/>
    </xf>
    <xf numFmtId="3" fontId="2" fillId="0" borderId="54" xfId="52" applyNumberFormat="1" applyBorder="1" applyProtection="1">
      <alignment/>
      <protection locked="0"/>
    </xf>
    <xf numFmtId="3" fontId="2" fillId="0" borderId="55" xfId="52" applyNumberFormat="1" applyBorder="1" applyProtection="1">
      <alignment/>
      <protection locked="0"/>
    </xf>
    <xf numFmtId="0" fontId="2" fillId="34" borderId="48" xfId="52" applyFill="1" applyBorder="1" applyProtection="1">
      <alignment/>
      <protection/>
    </xf>
    <xf numFmtId="0" fontId="2" fillId="34" borderId="28" xfId="52" applyFill="1" applyBorder="1" applyAlignment="1" applyProtection="1">
      <alignment/>
      <protection/>
    </xf>
    <xf numFmtId="0" fontId="2" fillId="0" borderId="20" xfId="52" applyBorder="1" applyAlignment="1" applyProtection="1">
      <alignment horizontal="center" vertical="center"/>
      <protection/>
    </xf>
    <xf numFmtId="0" fontId="2" fillId="34" borderId="56" xfId="52" applyFill="1" applyBorder="1" applyProtection="1">
      <alignment/>
      <protection/>
    </xf>
    <xf numFmtId="9" fontId="17" fillId="34" borderId="54" xfId="52" applyNumberFormat="1" applyFont="1" applyFill="1" applyBorder="1" applyProtection="1">
      <alignment/>
      <protection/>
    </xf>
    <xf numFmtId="9" fontId="17" fillId="34" borderId="55" xfId="52" applyNumberFormat="1" applyFont="1" applyFill="1" applyBorder="1" applyProtection="1">
      <alignment/>
      <protection/>
    </xf>
    <xf numFmtId="9" fontId="17" fillId="34" borderId="48" xfId="52" applyNumberFormat="1" applyFont="1" applyFill="1" applyBorder="1" applyProtection="1">
      <alignment/>
      <protection/>
    </xf>
    <xf numFmtId="0" fontId="2" fillId="0" borderId="36" xfId="52" applyFont="1" applyBorder="1" applyProtection="1">
      <alignment/>
      <protection/>
    </xf>
    <xf numFmtId="0" fontId="2" fillId="34" borderId="50" xfId="52" applyFill="1" applyBorder="1" applyProtection="1">
      <alignment/>
      <protection/>
    </xf>
    <xf numFmtId="0" fontId="2" fillId="0" borderId="23" xfId="52" applyFont="1" applyBorder="1" applyProtection="1">
      <alignment/>
      <protection/>
    </xf>
    <xf numFmtId="0" fontId="2" fillId="34" borderId="57" xfId="52" applyFill="1" applyBorder="1" applyProtection="1">
      <alignment/>
      <protection/>
    </xf>
    <xf numFmtId="0" fontId="2" fillId="0" borderId="28" xfId="52" applyBorder="1" applyAlignment="1" applyProtection="1">
      <alignment horizontal="center" vertical="center"/>
      <protection/>
    </xf>
    <xf numFmtId="0" fontId="2" fillId="0" borderId="32" xfId="52" applyFont="1" applyBorder="1" applyProtection="1">
      <alignment/>
      <protection/>
    </xf>
    <xf numFmtId="3" fontId="2" fillId="0" borderId="30" xfId="52" applyNumberFormat="1" applyBorder="1" applyProtection="1">
      <alignment/>
      <protection locked="0"/>
    </xf>
    <xf numFmtId="3" fontId="2" fillId="0" borderId="31" xfId="52" applyNumberFormat="1" applyBorder="1" applyProtection="1">
      <alignment/>
      <protection locked="0"/>
    </xf>
    <xf numFmtId="0" fontId="2" fillId="34" borderId="49" xfId="52" applyFill="1" applyBorder="1" applyProtection="1">
      <alignment/>
      <protection/>
    </xf>
    <xf numFmtId="0" fontId="2" fillId="34" borderId="58" xfId="52" applyFill="1" applyBorder="1" applyProtection="1">
      <alignment/>
      <protection/>
    </xf>
    <xf numFmtId="0" fontId="18" fillId="0" borderId="0" xfId="52" applyFont="1" applyAlignment="1">
      <alignment/>
      <protection/>
    </xf>
    <xf numFmtId="0" fontId="18" fillId="0" borderId="0" xfId="52" applyFont="1" applyAlignment="1" applyProtection="1">
      <alignment horizontal="center" wrapText="1"/>
      <protection/>
    </xf>
    <xf numFmtId="0" fontId="2" fillId="0" borderId="49" xfId="52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 locked="0"/>
    </xf>
    <xf numFmtId="164" fontId="5" fillId="0" borderId="17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6" fillId="0" borderId="0" xfId="0" applyFont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3" fontId="0" fillId="0" borderId="17" xfId="0" applyNumberFormat="1" applyBorder="1" applyAlignment="1" applyProtection="1">
      <alignment/>
      <protection locked="0"/>
    </xf>
    <xf numFmtId="3" fontId="0" fillId="34" borderId="17" xfId="0" applyNumberFormat="1" applyFill="1" applyBorder="1" applyAlignment="1" applyProtection="1">
      <alignment/>
      <protection locked="0"/>
    </xf>
    <xf numFmtId="3" fontId="0" fillId="0" borderId="45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34" borderId="22" xfId="0" applyNumberFormat="1" applyFill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0" fillId="0" borderId="55" xfId="0" applyNumberFormat="1" applyBorder="1" applyAlignment="1" applyProtection="1">
      <alignment/>
      <protection locked="0"/>
    </xf>
    <xf numFmtId="3" fontId="0" fillId="34" borderId="55" xfId="0" applyNumberFormat="1" applyFill="1" applyBorder="1" applyAlignment="1" applyProtection="1">
      <alignment/>
      <protection locked="0"/>
    </xf>
    <xf numFmtId="3" fontId="0" fillId="0" borderId="48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34" borderId="12" xfId="0" applyFont="1" applyFill="1" applyBorder="1" applyAlignment="1" applyProtection="1">
      <alignment/>
      <protection/>
    </xf>
    <xf numFmtId="0" fontId="3" fillId="34" borderId="4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2" fillId="0" borderId="0" xfId="0" applyFont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wrapText="1"/>
      <protection/>
    </xf>
    <xf numFmtId="0" fontId="0" fillId="0" borderId="56" xfId="0" applyBorder="1" applyAlignment="1" applyProtection="1">
      <alignment horizontal="center" wrapText="1"/>
      <protection/>
    </xf>
    <xf numFmtId="3" fontId="0" fillId="0" borderId="27" xfId="0" applyNumberForma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61" xfId="0" applyNumberFormat="1" applyBorder="1" applyAlignment="1" applyProtection="1">
      <alignment/>
      <protection locked="0"/>
    </xf>
    <xf numFmtId="0" fontId="0" fillId="0" borderId="46" xfId="0" applyFont="1" applyBorder="1" applyAlignment="1" applyProtection="1">
      <alignment wrapText="1"/>
      <protection/>
    </xf>
    <xf numFmtId="0" fontId="0" fillId="0" borderId="57" xfId="0" applyBorder="1" applyAlignment="1" applyProtection="1">
      <alignment horizontal="center" wrapText="1"/>
      <protection/>
    </xf>
    <xf numFmtId="3" fontId="0" fillId="0" borderId="57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0" fontId="0" fillId="0" borderId="48" xfId="0" applyFont="1" applyBorder="1" applyAlignment="1" applyProtection="1">
      <alignment wrapText="1"/>
      <protection/>
    </xf>
    <xf numFmtId="0" fontId="0" fillId="0" borderId="62" xfId="0" applyBorder="1" applyAlignment="1" applyProtection="1">
      <alignment horizontal="center" wrapText="1"/>
      <protection/>
    </xf>
    <xf numFmtId="3" fontId="0" fillId="0" borderId="62" xfId="0" applyNumberFormat="1" applyBorder="1" applyAlignment="1" applyProtection="1">
      <alignment/>
      <protection locked="0"/>
    </xf>
    <xf numFmtId="3" fontId="0" fillId="0" borderId="54" xfId="0" applyNumberFormat="1" applyBorder="1" applyAlignment="1" applyProtection="1">
      <alignment/>
      <protection locked="0"/>
    </xf>
    <xf numFmtId="3" fontId="0" fillId="0" borderId="63" xfId="0" applyNumberFormat="1" applyBorder="1" applyAlignment="1" applyProtection="1">
      <alignment/>
      <protection locked="0"/>
    </xf>
    <xf numFmtId="49" fontId="0" fillId="0" borderId="45" xfId="0" applyNumberFormat="1" applyFont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3" fontId="0" fillId="0" borderId="16" xfId="0" applyNumberFormat="1" applyBorder="1" applyAlignment="1" applyProtection="1">
      <alignment/>
      <protection locked="0"/>
    </xf>
    <xf numFmtId="3" fontId="0" fillId="0" borderId="56" xfId="0" applyNumberFormat="1" applyBorder="1" applyAlignment="1" applyProtection="1">
      <alignment/>
      <protection locked="0"/>
    </xf>
    <xf numFmtId="3" fontId="0" fillId="0" borderId="64" xfId="0" applyNumberFormat="1" applyBorder="1" applyAlignment="1" applyProtection="1">
      <alignment/>
      <protection locked="0"/>
    </xf>
    <xf numFmtId="49" fontId="0" fillId="0" borderId="46" xfId="0" applyNumberFormat="1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horizontal="center" wrapText="1"/>
      <protection/>
    </xf>
    <xf numFmtId="49" fontId="0" fillId="0" borderId="49" xfId="0" applyNumberFormat="1" applyFont="1" applyBorder="1" applyAlignment="1" applyProtection="1">
      <alignment vertical="top" wrapText="1"/>
      <protection/>
    </xf>
    <xf numFmtId="0" fontId="0" fillId="0" borderId="65" xfId="0" applyFont="1" applyBorder="1" applyAlignment="1" applyProtection="1">
      <alignment wrapText="1"/>
      <protection/>
    </xf>
    <xf numFmtId="3" fontId="0" fillId="34" borderId="66" xfId="0" applyNumberFormat="1" applyFill="1" applyBorder="1" applyAlignment="1" applyProtection="1">
      <alignment/>
      <protection/>
    </xf>
    <xf numFmtId="0" fontId="0" fillId="34" borderId="66" xfId="0" applyFill="1" applyBorder="1" applyAlignment="1" applyProtection="1">
      <alignment/>
      <protection/>
    </xf>
    <xf numFmtId="0" fontId="0" fillId="34" borderId="67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7" borderId="25" xfId="0" applyFont="1" applyFill="1" applyBorder="1" applyAlignment="1" applyProtection="1">
      <alignment horizontal="left" vertical="top" wrapText="1"/>
      <protection/>
    </xf>
    <xf numFmtId="0" fontId="0" fillId="0" borderId="33" xfId="0" applyFont="1" applyBorder="1" applyAlignment="1" applyProtection="1">
      <alignment horizontal="center"/>
      <protection/>
    </xf>
    <xf numFmtId="0" fontId="0" fillId="37" borderId="24" xfId="0" applyFont="1" applyFill="1" applyBorder="1" applyAlignment="1" applyProtection="1">
      <alignment horizontal="left" vertical="top" wrapText="1"/>
      <protection/>
    </xf>
    <xf numFmtId="0" fontId="0" fillId="0" borderId="52" xfId="0" applyFont="1" applyBorder="1" applyAlignment="1" applyProtection="1">
      <alignment horizontal="left"/>
      <protection/>
    </xf>
    <xf numFmtId="0" fontId="0" fillId="38" borderId="54" xfId="0" applyFont="1" applyFill="1" applyBorder="1" applyAlignment="1" applyProtection="1">
      <alignment horizontal="left" vertical="top" wrapText="1"/>
      <protection/>
    </xf>
    <xf numFmtId="0" fontId="0" fillId="37" borderId="26" xfId="0" applyFont="1" applyFill="1" applyBorder="1" applyAlignment="1" applyProtection="1">
      <alignment horizontal="left" vertical="top" wrapText="1"/>
      <protection/>
    </xf>
    <xf numFmtId="0" fontId="0" fillId="37" borderId="11" xfId="0" applyFont="1" applyFill="1" applyBorder="1" applyAlignment="1" applyProtection="1">
      <alignment horizontal="left" vertical="top" wrapText="1"/>
      <protection/>
    </xf>
    <xf numFmtId="0" fontId="3" fillId="0" borderId="68" xfId="0" applyFont="1" applyBorder="1" applyAlignment="1" applyProtection="1">
      <alignment horizontal="center"/>
      <protection/>
    </xf>
    <xf numFmtId="0" fontId="3" fillId="37" borderId="69" xfId="0" applyFont="1" applyFill="1" applyBorder="1" applyAlignment="1" applyProtection="1">
      <alignment horizontal="center"/>
      <protection/>
    </xf>
    <xf numFmtId="0" fontId="3" fillId="37" borderId="70" xfId="0" applyFont="1" applyFill="1" applyBorder="1" applyAlignment="1" applyProtection="1">
      <alignment horizontal="center"/>
      <protection/>
    </xf>
    <xf numFmtId="0" fontId="3" fillId="37" borderId="71" xfId="0" applyFont="1" applyFill="1" applyBorder="1" applyAlignment="1" applyProtection="1">
      <alignment horizontal="center"/>
      <protection/>
    </xf>
    <xf numFmtId="0" fontId="3" fillId="37" borderId="72" xfId="0" applyFont="1" applyFill="1" applyBorder="1" applyAlignment="1" applyProtection="1">
      <alignment horizontal="center"/>
      <protection/>
    </xf>
    <xf numFmtId="0" fontId="3" fillId="37" borderId="73" xfId="0" applyFont="1" applyFill="1" applyBorder="1" applyAlignment="1" applyProtection="1">
      <alignment horizontal="center"/>
      <protection/>
    </xf>
    <xf numFmtId="0" fontId="3" fillId="37" borderId="74" xfId="0" applyFont="1" applyFill="1" applyBorder="1" applyAlignment="1" applyProtection="1">
      <alignment horizontal="center"/>
      <protection/>
    </xf>
    <xf numFmtId="0" fontId="3" fillId="0" borderId="75" xfId="0" applyFont="1" applyBorder="1" applyAlignment="1" applyProtection="1">
      <alignment horizontal="center"/>
      <protection/>
    </xf>
    <xf numFmtId="0" fontId="3" fillId="0" borderId="76" xfId="0" applyFont="1" applyBorder="1" applyAlignment="1" applyProtection="1">
      <alignment horizontal="center"/>
      <protection/>
    </xf>
    <xf numFmtId="0" fontId="3" fillId="37" borderId="77" xfId="0" applyFont="1" applyFill="1" applyBorder="1" applyAlignment="1" applyProtection="1">
      <alignment horizontal="center"/>
      <protection/>
    </xf>
    <xf numFmtId="0" fontId="3" fillId="37" borderId="78" xfId="0" applyFont="1" applyFill="1" applyBorder="1" applyAlignment="1" applyProtection="1">
      <alignment horizontal="center"/>
      <protection/>
    </xf>
    <xf numFmtId="0" fontId="3" fillId="37" borderId="79" xfId="0" applyFont="1" applyFill="1" applyBorder="1" applyAlignment="1" applyProtection="1">
      <alignment horizontal="center"/>
      <protection/>
    </xf>
    <xf numFmtId="0" fontId="3" fillId="37" borderId="80" xfId="0" applyFont="1" applyFill="1" applyBorder="1" applyAlignment="1" applyProtection="1">
      <alignment horizontal="center"/>
      <protection/>
    </xf>
    <xf numFmtId="0" fontId="3" fillId="37" borderId="81" xfId="0" applyNumberFormat="1" applyFont="1" applyFill="1" applyBorder="1" applyAlignment="1" applyProtection="1">
      <alignment horizontal="center" wrapText="1"/>
      <protection/>
    </xf>
    <xf numFmtId="0" fontId="9" fillId="0" borderId="82" xfId="0" applyFont="1" applyBorder="1" applyAlignment="1" applyProtection="1">
      <alignment horizontal="right" vertical="top"/>
      <protection/>
    </xf>
    <xf numFmtId="3" fontId="0" fillId="37" borderId="83" xfId="0" applyNumberFormat="1" applyFill="1" applyBorder="1" applyAlignment="1" applyProtection="1">
      <alignment/>
      <protection locked="0"/>
    </xf>
    <xf numFmtId="0" fontId="0" fillId="39" borderId="83" xfId="0" applyFill="1" applyBorder="1" applyAlignment="1" applyProtection="1">
      <alignment/>
      <protection/>
    </xf>
    <xf numFmtId="0" fontId="0" fillId="39" borderId="84" xfId="0" applyFill="1" applyBorder="1" applyAlignment="1" applyProtection="1">
      <alignment/>
      <protection/>
    </xf>
    <xf numFmtId="0" fontId="0" fillId="39" borderId="85" xfId="0" applyFill="1" applyBorder="1" applyAlignment="1" applyProtection="1">
      <alignment/>
      <protection/>
    </xf>
    <xf numFmtId="0" fontId="0" fillId="39" borderId="86" xfId="0" applyFill="1" applyBorder="1" applyAlignment="1" applyProtection="1">
      <alignment/>
      <protection/>
    </xf>
    <xf numFmtId="0" fontId="9" fillId="0" borderId="87" xfId="0" applyFont="1" applyBorder="1" applyAlignment="1" applyProtection="1">
      <alignment horizontal="left"/>
      <protection/>
    </xf>
    <xf numFmtId="0" fontId="9" fillId="0" borderId="88" xfId="0" applyFont="1" applyBorder="1" applyAlignment="1" applyProtection="1">
      <alignment horizontal="left"/>
      <protection/>
    </xf>
    <xf numFmtId="3" fontId="0" fillId="37" borderId="89" xfId="0" applyNumberFormat="1" applyFill="1" applyBorder="1" applyAlignment="1" applyProtection="1">
      <alignment/>
      <protection locked="0"/>
    </xf>
    <xf numFmtId="0" fontId="0" fillId="39" borderId="89" xfId="0" applyFill="1" applyBorder="1" applyAlignment="1" applyProtection="1">
      <alignment/>
      <protection/>
    </xf>
    <xf numFmtId="0" fontId="0" fillId="39" borderId="82" xfId="0" applyFill="1" applyBorder="1" applyAlignment="1" applyProtection="1">
      <alignment/>
      <protection/>
    </xf>
    <xf numFmtId="0" fontId="0" fillId="39" borderId="90" xfId="0" applyFill="1" applyBorder="1" applyAlignment="1" applyProtection="1">
      <alignment/>
      <protection/>
    </xf>
    <xf numFmtId="0" fontId="9" fillId="0" borderId="91" xfId="0" applyFont="1" applyBorder="1" applyAlignment="1" applyProtection="1">
      <alignment horizontal="right" vertical="top"/>
      <protection/>
    </xf>
    <xf numFmtId="3" fontId="0" fillId="37" borderId="92" xfId="0" applyNumberFormat="1" applyFill="1" applyBorder="1" applyAlignment="1" applyProtection="1">
      <alignment/>
      <protection locked="0"/>
    </xf>
    <xf numFmtId="0" fontId="0" fillId="39" borderId="92" xfId="0" applyFill="1" applyBorder="1" applyAlignment="1" applyProtection="1">
      <alignment/>
      <protection/>
    </xf>
    <xf numFmtId="0" fontId="0" fillId="39" borderId="91" xfId="0" applyFill="1" applyBorder="1" applyAlignment="1" applyProtection="1">
      <alignment/>
      <protection/>
    </xf>
    <xf numFmtId="0" fontId="0" fillId="39" borderId="93" xfId="0" applyFill="1" applyBorder="1" applyAlignment="1" applyProtection="1">
      <alignment/>
      <protection/>
    </xf>
    <xf numFmtId="0" fontId="9" fillId="0" borderId="94" xfId="0" applyFont="1" applyBorder="1" applyAlignment="1" applyProtection="1">
      <alignment horizontal="left"/>
      <protection/>
    </xf>
    <xf numFmtId="0" fontId="9" fillId="0" borderId="95" xfId="0" applyFont="1" applyBorder="1" applyAlignment="1" applyProtection="1">
      <alignment horizontal="left"/>
      <protection/>
    </xf>
    <xf numFmtId="9" fontId="7" fillId="39" borderId="91" xfId="0" applyNumberFormat="1" applyFont="1" applyFill="1" applyBorder="1" applyAlignment="1" applyProtection="1">
      <alignment/>
      <protection/>
    </xf>
    <xf numFmtId="9" fontId="7" fillId="39" borderId="92" xfId="0" applyNumberFormat="1" applyFont="1" applyFill="1" applyBorder="1" applyAlignment="1" applyProtection="1">
      <alignment/>
      <protection/>
    </xf>
    <xf numFmtId="9" fontId="7" fillId="39" borderId="93" xfId="0" applyNumberFormat="1" applyFont="1" applyFill="1" applyBorder="1" applyAlignment="1" applyProtection="1">
      <alignment/>
      <protection/>
    </xf>
    <xf numFmtId="0" fontId="9" fillId="0" borderId="94" xfId="0" applyFont="1" applyFill="1" applyBorder="1" applyAlignment="1" applyProtection="1">
      <alignment vertical="top" wrapText="1"/>
      <protection/>
    </xf>
    <xf numFmtId="49" fontId="9" fillId="0" borderId="82" xfId="0" applyNumberFormat="1" applyFont="1" applyBorder="1" applyAlignment="1" applyProtection="1">
      <alignment horizontal="center" vertical="top"/>
      <protection/>
    </xf>
    <xf numFmtId="0" fontId="9" fillId="0" borderId="89" xfId="0" applyFont="1" applyFill="1" applyBorder="1" applyAlignment="1" applyProtection="1">
      <alignment horizontal="left" vertical="center" wrapText="1"/>
      <protection/>
    </xf>
    <xf numFmtId="0" fontId="9" fillId="0" borderId="94" xfId="0" applyFont="1" applyFill="1" applyBorder="1" applyAlignment="1" applyProtection="1">
      <alignment wrapText="1"/>
      <protection/>
    </xf>
    <xf numFmtId="3" fontId="0" fillId="39" borderId="68" xfId="0" applyNumberFormat="1" applyFill="1" applyBorder="1" applyAlignment="1" applyProtection="1">
      <alignment/>
      <protection/>
    </xf>
    <xf numFmtId="3" fontId="13" fillId="37" borderId="96" xfId="0" applyNumberFormat="1" applyFont="1" applyFill="1" applyBorder="1" applyAlignment="1" applyProtection="1">
      <alignment/>
      <protection locked="0"/>
    </xf>
    <xf numFmtId="3" fontId="13" fillId="37" borderId="85" xfId="0" applyNumberFormat="1" applyFont="1" applyFill="1" applyBorder="1" applyAlignment="1" applyProtection="1">
      <alignment/>
      <protection locked="0"/>
    </xf>
    <xf numFmtId="3" fontId="13" fillId="37" borderId="83" xfId="0" applyNumberFormat="1" applyFont="1" applyFill="1" applyBorder="1" applyAlignment="1" applyProtection="1">
      <alignment/>
      <protection locked="0"/>
    </xf>
    <xf numFmtId="49" fontId="13" fillId="40" borderId="69" xfId="0" applyNumberFormat="1" applyFont="1" applyFill="1" applyBorder="1" applyAlignment="1" applyProtection="1">
      <alignment horizontal="right" vertical="top"/>
      <protection/>
    </xf>
    <xf numFmtId="3" fontId="13" fillId="40" borderId="97" xfId="0" applyNumberFormat="1" applyFont="1" applyFill="1" applyBorder="1" applyAlignment="1" applyProtection="1">
      <alignment/>
      <protection locked="0"/>
    </xf>
    <xf numFmtId="3" fontId="13" fillId="40" borderId="91" xfId="0" applyNumberFormat="1" applyFont="1" applyFill="1" applyBorder="1" applyAlignment="1" applyProtection="1">
      <alignment/>
      <protection locked="0"/>
    </xf>
    <xf numFmtId="3" fontId="13" fillId="40" borderId="92" xfId="0" applyNumberFormat="1" applyFont="1" applyFill="1" applyBorder="1" applyAlignment="1" applyProtection="1">
      <alignment/>
      <protection locked="0"/>
    </xf>
    <xf numFmtId="0" fontId="0" fillId="40" borderId="0" xfId="0" applyFill="1" applyAlignment="1">
      <alignment/>
    </xf>
    <xf numFmtId="49" fontId="13" fillId="40" borderId="91" xfId="0" applyNumberFormat="1" applyFont="1" applyFill="1" applyBorder="1" applyAlignment="1" applyProtection="1">
      <alignment horizontal="right" vertical="top"/>
      <protection/>
    </xf>
    <xf numFmtId="3" fontId="13" fillId="40" borderId="98" xfId="0" applyNumberFormat="1" applyFont="1" applyFill="1" applyBorder="1" applyAlignment="1" applyProtection="1">
      <alignment/>
      <protection locked="0"/>
    </xf>
    <xf numFmtId="49" fontId="14" fillId="37" borderId="91" xfId="0" applyNumberFormat="1" applyFont="1" applyFill="1" applyBorder="1" applyAlignment="1" applyProtection="1">
      <alignment horizontal="right" vertical="top" wrapText="1"/>
      <protection/>
    </xf>
    <xf numFmtId="3" fontId="13" fillId="37" borderId="98" xfId="0" applyNumberFormat="1" applyFont="1" applyFill="1" applyBorder="1" applyAlignment="1" applyProtection="1">
      <alignment wrapText="1"/>
      <protection locked="0"/>
    </xf>
    <xf numFmtId="3" fontId="13" fillId="37" borderId="91" xfId="0" applyNumberFormat="1" applyFont="1" applyFill="1" applyBorder="1" applyAlignment="1" applyProtection="1">
      <alignment wrapText="1"/>
      <protection locked="0"/>
    </xf>
    <xf numFmtId="3" fontId="13" fillId="37" borderId="92" xfId="0" applyNumberFormat="1" applyFont="1" applyFill="1" applyBorder="1" applyAlignment="1" applyProtection="1">
      <alignment wrapText="1"/>
      <protection locked="0"/>
    </xf>
    <xf numFmtId="3" fontId="13" fillId="40" borderId="97" xfId="0" applyNumberFormat="1" applyFont="1" applyFill="1" applyBorder="1" applyAlignment="1" applyProtection="1">
      <alignment wrapText="1"/>
      <protection locked="0"/>
    </xf>
    <xf numFmtId="3" fontId="13" fillId="40" borderId="91" xfId="0" applyNumberFormat="1" applyFont="1" applyFill="1" applyBorder="1" applyAlignment="1" applyProtection="1">
      <alignment wrapText="1"/>
      <protection locked="0"/>
    </xf>
    <xf numFmtId="3" fontId="13" fillId="40" borderId="92" xfId="0" applyNumberFormat="1" applyFont="1" applyFill="1" applyBorder="1" applyAlignment="1" applyProtection="1">
      <alignment wrapText="1"/>
      <protection locked="0"/>
    </xf>
    <xf numFmtId="0" fontId="13" fillId="37" borderId="68" xfId="0" applyFont="1" applyFill="1" applyBorder="1" applyAlignment="1" applyProtection="1">
      <alignment/>
      <protection locked="0"/>
    </xf>
    <xf numFmtId="0" fontId="13" fillId="37" borderId="99" xfId="0" applyFont="1" applyFill="1" applyBorder="1" applyAlignment="1" applyProtection="1">
      <alignment/>
      <protection locked="0"/>
    </xf>
    <xf numFmtId="0" fontId="13" fillId="37" borderId="73" xfId="0" applyFont="1" applyFill="1" applyBorder="1" applyAlignment="1" applyProtection="1">
      <alignment/>
      <protection locked="0"/>
    </xf>
    <xf numFmtId="3" fontId="13" fillId="41" borderId="22" xfId="0" applyNumberFormat="1" applyFont="1" applyFill="1" applyBorder="1" applyAlignment="1" applyProtection="1">
      <alignment/>
      <protection locked="0"/>
    </xf>
    <xf numFmtId="3" fontId="13" fillId="41" borderId="23" xfId="0" applyNumberFormat="1" applyFont="1" applyFill="1" applyBorder="1" applyAlignment="1" applyProtection="1">
      <alignment/>
      <protection locked="0"/>
    </xf>
    <xf numFmtId="49" fontId="13" fillId="41" borderId="25" xfId="0" applyNumberFormat="1" applyFont="1" applyFill="1" applyBorder="1" applyAlignment="1" applyProtection="1">
      <alignment horizontal="right" vertical="top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3" fillId="34" borderId="60" xfId="0" applyFont="1" applyFill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0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13" fillId="37" borderId="101" xfId="0" applyFont="1" applyFill="1" applyBorder="1" applyAlignment="1" applyProtection="1">
      <alignment/>
      <protection locked="0"/>
    </xf>
    <xf numFmtId="0" fontId="0" fillId="39" borderId="78" xfId="0" applyFill="1" applyBorder="1" applyAlignment="1" applyProtection="1">
      <alignment/>
      <protection/>
    </xf>
    <xf numFmtId="0" fontId="0" fillId="39" borderId="77" xfId="0" applyFill="1" applyBorder="1" applyAlignment="1" applyProtection="1">
      <alignment/>
      <protection/>
    </xf>
    <xf numFmtId="0" fontId="0" fillId="39" borderId="102" xfId="0" applyFill="1" applyBorder="1" applyAlignment="1" applyProtection="1">
      <alignment/>
      <protection/>
    </xf>
    <xf numFmtId="0" fontId="0" fillId="39" borderId="103" xfId="0" applyFill="1" applyBorder="1" applyAlignment="1" applyProtection="1">
      <alignment/>
      <protection/>
    </xf>
    <xf numFmtId="0" fontId="0" fillId="39" borderId="75" xfId="0" applyFill="1" applyBorder="1" applyAlignment="1" applyProtection="1">
      <alignment/>
      <protection/>
    </xf>
    <xf numFmtId="0" fontId="0" fillId="39" borderId="104" xfId="0" applyFill="1" applyBorder="1" applyAlignment="1" applyProtection="1">
      <alignment/>
      <protection/>
    </xf>
    <xf numFmtId="0" fontId="0" fillId="39" borderId="105" xfId="0" applyFill="1" applyBorder="1" applyAlignment="1" applyProtection="1">
      <alignment/>
      <protection/>
    </xf>
    <xf numFmtId="0" fontId="0" fillId="39" borderId="106" xfId="0" applyFill="1" applyBorder="1" applyAlignment="1" applyProtection="1">
      <alignment/>
      <protection/>
    </xf>
    <xf numFmtId="3" fontId="13" fillId="37" borderId="84" xfId="0" applyNumberFormat="1" applyFont="1" applyFill="1" applyBorder="1" applyAlignment="1" applyProtection="1">
      <alignment/>
      <protection locked="0"/>
    </xf>
    <xf numFmtId="3" fontId="13" fillId="40" borderId="94" xfId="0" applyNumberFormat="1" applyFont="1" applyFill="1" applyBorder="1" applyAlignment="1" applyProtection="1">
      <alignment/>
      <protection locked="0"/>
    </xf>
    <xf numFmtId="3" fontId="13" fillId="37" borderId="94" xfId="0" applyNumberFormat="1" applyFont="1" applyFill="1" applyBorder="1" applyAlignment="1" applyProtection="1">
      <alignment wrapText="1"/>
      <protection locked="0"/>
    </xf>
    <xf numFmtId="3" fontId="13" fillId="40" borderId="94" xfId="0" applyNumberFormat="1" applyFont="1" applyFill="1" applyBorder="1" applyAlignment="1" applyProtection="1">
      <alignment wrapText="1"/>
      <protection locked="0"/>
    </xf>
    <xf numFmtId="3" fontId="0" fillId="37" borderId="107" xfId="0" applyNumberFormat="1" applyFill="1" applyBorder="1" applyAlignment="1" applyProtection="1">
      <alignment/>
      <protection locked="0"/>
    </xf>
    <xf numFmtId="3" fontId="0" fillId="37" borderId="108" xfId="0" applyNumberFormat="1" applyFill="1" applyBorder="1" applyAlignment="1" applyProtection="1">
      <alignment/>
      <protection locked="0"/>
    </xf>
    <xf numFmtId="3" fontId="0" fillId="37" borderId="109" xfId="0" applyNumberFormat="1" applyFill="1" applyBorder="1" applyAlignment="1" applyProtection="1">
      <alignment/>
      <protection locked="0"/>
    </xf>
    <xf numFmtId="3" fontId="0" fillId="39" borderId="110" xfId="0" applyNumberFormat="1" applyFill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 locked="0"/>
    </xf>
    <xf numFmtId="3" fontId="0" fillId="0" borderId="90" xfId="0" applyNumberFormat="1" applyBorder="1" applyAlignment="1" applyProtection="1">
      <alignment/>
      <protection locked="0"/>
    </xf>
    <xf numFmtId="3" fontId="0" fillId="0" borderId="93" xfId="0" applyNumberFormat="1" applyBorder="1" applyAlignment="1" applyProtection="1">
      <alignment/>
      <protection locked="0"/>
    </xf>
    <xf numFmtId="3" fontId="0" fillId="39" borderId="111" xfId="0" applyNumberFormat="1" applyFill="1" applyBorder="1" applyAlignment="1" applyProtection="1">
      <alignment/>
      <protection/>
    </xf>
    <xf numFmtId="3" fontId="0" fillId="37" borderId="84" xfId="0" applyNumberFormat="1" applyFill="1" applyBorder="1" applyAlignment="1" applyProtection="1">
      <alignment/>
      <protection locked="0"/>
    </xf>
    <xf numFmtId="3" fontId="0" fillId="37" borderId="87" xfId="0" applyNumberFormat="1" applyFill="1" applyBorder="1" applyAlignment="1" applyProtection="1">
      <alignment/>
      <protection locked="0"/>
    </xf>
    <xf numFmtId="3" fontId="0" fillId="37" borderId="94" xfId="0" applyNumberFormat="1" applyFill="1" applyBorder="1" applyAlignment="1" applyProtection="1">
      <alignment/>
      <protection locked="0"/>
    </xf>
    <xf numFmtId="0" fontId="0" fillId="39" borderId="112" xfId="0" applyFill="1" applyBorder="1" applyAlignment="1" applyProtection="1">
      <alignment/>
      <protection/>
    </xf>
    <xf numFmtId="0" fontId="0" fillId="39" borderId="113" xfId="0" applyFill="1" applyBorder="1" applyAlignment="1" applyProtection="1">
      <alignment/>
      <protection/>
    </xf>
    <xf numFmtId="0" fontId="0" fillId="39" borderId="114" xfId="0" applyFill="1" applyBorder="1" applyAlignment="1" applyProtection="1">
      <alignment/>
      <protection/>
    </xf>
    <xf numFmtId="9" fontId="7" fillId="39" borderId="114" xfId="0" applyNumberFormat="1" applyFont="1" applyFill="1" applyBorder="1" applyAlignment="1" applyProtection="1">
      <alignment/>
      <protection/>
    </xf>
    <xf numFmtId="3" fontId="7" fillId="0" borderId="115" xfId="0" applyNumberFormat="1" applyFont="1" applyFill="1" applyBorder="1" applyAlignment="1" applyProtection="1">
      <alignment/>
      <protection locked="0"/>
    </xf>
    <xf numFmtId="3" fontId="7" fillId="37" borderId="116" xfId="0" applyNumberFormat="1" applyFont="1" applyFill="1" applyBorder="1" applyAlignment="1" applyProtection="1">
      <alignment/>
      <protection locked="0"/>
    </xf>
    <xf numFmtId="3" fontId="7" fillId="37" borderId="70" xfId="0" applyNumberFormat="1" applyFont="1" applyFill="1" applyBorder="1" applyAlignment="1" applyProtection="1">
      <alignment/>
      <protection locked="0"/>
    </xf>
    <xf numFmtId="3" fontId="7" fillId="37" borderId="117" xfId="0" applyNumberFormat="1" applyFont="1" applyFill="1" applyBorder="1" applyAlignment="1" applyProtection="1">
      <alignment/>
      <protection locked="0"/>
    </xf>
    <xf numFmtId="0" fontId="0" fillId="39" borderId="69" xfId="0" applyFill="1" applyBorder="1" applyAlignment="1" applyProtection="1">
      <alignment/>
      <protection/>
    </xf>
    <xf numFmtId="0" fontId="0" fillId="39" borderId="70" xfId="0" applyFill="1" applyBorder="1" applyAlignment="1" applyProtection="1">
      <alignment/>
      <protection/>
    </xf>
    <xf numFmtId="0" fontId="0" fillId="39" borderId="71" xfId="0" applyFill="1" applyBorder="1" applyAlignment="1" applyProtection="1">
      <alignment/>
      <protection/>
    </xf>
    <xf numFmtId="0" fontId="0" fillId="39" borderId="115" xfId="0" applyFill="1" applyBorder="1" applyAlignment="1" applyProtection="1">
      <alignment/>
      <protection/>
    </xf>
    <xf numFmtId="3" fontId="0" fillId="39" borderId="86" xfId="0" applyNumberFormat="1" applyFill="1" applyBorder="1" applyAlignment="1" applyProtection="1">
      <alignment/>
      <protection/>
    </xf>
    <xf numFmtId="3" fontId="0" fillId="39" borderId="107" xfId="0" applyNumberFormat="1" applyFill="1" applyBorder="1" applyAlignment="1" applyProtection="1">
      <alignment/>
      <protection/>
    </xf>
    <xf numFmtId="3" fontId="0" fillId="39" borderId="96" xfId="0" applyNumberFormat="1" applyFill="1" applyBorder="1" applyAlignment="1" applyProtection="1">
      <alignment/>
      <protection/>
    </xf>
    <xf numFmtId="3" fontId="0" fillId="39" borderId="118" xfId="0" applyNumberFormat="1" applyFill="1" applyBorder="1" applyAlignment="1" applyProtection="1">
      <alignment/>
      <protection/>
    </xf>
    <xf numFmtId="3" fontId="0" fillId="0" borderId="115" xfId="0" applyNumberFormat="1" applyBorder="1" applyAlignment="1" applyProtection="1">
      <alignment/>
      <protection locked="0"/>
    </xf>
    <xf numFmtId="3" fontId="0" fillId="37" borderId="116" xfId="0" applyNumberFormat="1" applyFill="1" applyBorder="1" applyAlignment="1" applyProtection="1">
      <alignment/>
      <protection locked="0"/>
    </xf>
    <xf numFmtId="3" fontId="0" fillId="37" borderId="70" xfId="0" applyNumberFormat="1" applyFill="1" applyBorder="1" applyAlignment="1" applyProtection="1">
      <alignment/>
      <protection locked="0"/>
    </xf>
    <xf numFmtId="3" fontId="0" fillId="37" borderId="117" xfId="0" applyNumberFormat="1" applyFill="1" applyBorder="1" applyAlignment="1" applyProtection="1">
      <alignment/>
      <protection locked="0"/>
    </xf>
    <xf numFmtId="3" fontId="7" fillId="0" borderId="90" xfId="0" applyNumberFormat="1" applyFont="1" applyFill="1" applyBorder="1" applyAlignment="1" applyProtection="1">
      <alignment/>
      <protection locked="0"/>
    </xf>
    <xf numFmtId="3" fontId="7" fillId="37" borderId="108" xfId="0" applyNumberFormat="1" applyFont="1" applyFill="1" applyBorder="1" applyAlignment="1" applyProtection="1">
      <alignment/>
      <protection locked="0"/>
    </xf>
    <xf numFmtId="3" fontId="7" fillId="37" borderId="89" xfId="0" applyNumberFormat="1" applyFont="1" applyFill="1" applyBorder="1" applyAlignment="1" applyProtection="1">
      <alignment/>
      <protection locked="0"/>
    </xf>
    <xf numFmtId="3" fontId="7" fillId="37" borderId="87" xfId="0" applyNumberFormat="1" applyFont="1" applyFill="1" applyBorder="1" applyAlignment="1" applyProtection="1">
      <alignment/>
      <protection locked="0"/>
    </xf>
    <xf numFmtId="9" fontId="7" fillId="39" borderId="106" xfId="0" applyNumberFormat="1" applyFont="1" applyFill="1" applyBorder="1" applyAlignment="1" applyProtection="1">
      <alignment/>
      <protection/>
    </xf>
    <xf numFmtId="9" fontId="7" fillId="39" borderId="119" xfId="0" applyNumberFormat="1" applyFont="1" applyFill="1" applyBorder="1" applyAlignment="1" applyProtection="1">
      <alignment/>
      <protection/>
    </xf>
    <xf numFmtId="9" fontId="7" fillId="39" borderId="104" xfId="0" applyNumberFormat="1" applyFont="1" applyFill="1" applyBorder="1" applyAlignment="1" applyProtection="1">
      <alignment/>
      <protection/>
    </xf>
    <xf numFmtId="9" fontId="7" fillId="39" borderId="120" xfId="0" applyNumberFormat="1" applyFont="1" applyFill="1" applyBorder="1" applyAlignment="1" applyProtection="1">
      <alignment/>
      <protection/>
    </xf>
    <xf numFmtId="0" fontId="0" fillId="0" borderId="121" xfId="0" applyFont="1" applyBorder="1" applyAlignment="1" applyProtection="1">
      <alignment horizontal="center"/>
      <protection/>
    </xf>
    <xf numFmtId="3" fontId="0" fillId="0" borderId="56" xfId="0" applyNumberFormat="1" applyFont="1" applyBorder="1" applyAlignment="1" applyProtection="1">
      <alignment/>
      <protection locked="0"/>
    </xf>
    <xf numFmtId="3" fontId="0" fillId="0" borderId="57" xfId="0" applyNumberFormat="1" applyFont="1" applyBorder="1" applyAlignment="1" applyProtection="1">
      <alignment/>
      <protection locked="0"/>
    </xf>
    <xf numFmtId="0" fontId="0" fillId="34" borderId="62" xfId="0" applyFont="1" applyFill="1" applyBorder="1" applyAlignment="1" applyProtection="1">
      <alignment/>
      <protection/>
    </xf>
    <xf numFmtId="9" fontId="0" fillId="34" borderId="57" xfId="0" applyNumberFormat="1" applyFont="1" applyFill="1" applyBorder="1" applyAlignment="1" applyProtection="1">
      <alignment/>
      <protection/>
    </xf>
    <xf numFmtId="1" fontId="0" fillId="34" borderId="57" xfId="0" applyNumberFormat="1" applyFont="1" applyFill="1" applyBorder="1" applyAlignment="1" applyProtection="1">
      <alignment/>
      <protection/>
    </xf>
    <xf numFmtId="9" fontId="0" fillId="34" borderId="58" xfId="0" applyNumberFormat="1" applyFont="1" applyFill="1" applyBorder="1" applyAlignment="1" applyProtection="1">
      <alignment/>
      <protection/>
    </xf>
    <xf numFmtId="3" fontId="0" fillId="0" borderId="50" xfId="0" applyNumberFormat="1" applyFont="1" applyBorder="1" applyAlignment="1" applyProtection="1">
      <alignment horizontal="center"/>
      <protection locked="0"/>
    </xf>
    <xf numFmtId="3" fontId="0" fillId="0" borderId="57" xfId="0" applyNumberFormat="1" applyFont="1" applyBorder="1" applyAlignment="1" applyProtection="1">
      <alignment horizontal="center"/>
      <protection locked="0"/>
    </xf>
    <xf numFmtId="9" fontId="0" fillId="34" borderId="122" xfId="0" applyNumberFormat="1" applyFont="1" applyFill="1" applyBorder="1" applyAlignment="1" applyProtection="1">
      <alignment/>
      <protection/>
    </xf>
    <xf numFmtId="3" fontId="0" fillId="34" borderId="123" xfId="0" applyNumberFormat="1" applyFont="1" applyFill="1" applyBorder="1" applyAlignment="1" applyProtection="1">
      <alignment/>
      <protection/>
    </xf>
    <xf numFmtId="3" fontId="0" fillId="34" borderId="124" xfId="0" applyNumberFormat="1" applyFont="1" applyFill="1" applyBorder="1" applyAlignment="1" applyProtection="1">
      <alignment/>
      <protection/>
    </xf>
    <xf numFmtId="0" fontId="0" fillId="34" borderId="125" xfId="0" applyFont="1" applyFill="1" applyBorder="1" applyAlignment="1" applyProtection="1">
      <alignment/>
      <protection/>
    </xf>
    <xf numFmtId="3" fontId="0" fillId="34" borderId="126" xfId="0" applyNumberFormat="1" applyFont="1" applyFill="1" applyBorder="1" applyAlignment="1" applyProtection="1">
      <alignment/>
      <protection/>
    </xf>
    <xf numFmtId="9" fontId="0" fillId="34" borderId="124" xfId="0" applyNumberFormat="1" applyFont="1" applyFill="1" applyBorder="1" applyAlignment="1" applyProtection="1">
      <alignment/>
      <protection/>
    </xf>
    <xf numFmtId="1" fontId="0" fillId="34" borderId="124" xfId="0" applyNumberFormat="1" applyFont="1" applyFill="1" applyBorder="1" applyAlignment="1" applyProtection="1">
      <alignment/>
      <protection/>
    </xf>
    <xf numFmtId="9" fontId="0" fillId="34" borderId="127" xfId="0" applyNumberFormat="1" applyFont="1" applyFill="1" applyBorder="1" applyAlignment="1" applyProtection="1">
      <alignment/>
      <protection/>
    </xf>
    <xf numFmtId="9" fontId="0" fillId="34" borderId="125" xfId="0" applyNumberFormat="1" applyFont="1" applyFill="1" applyBorder="1" applyAlignment="1" applyProtection="1">
      <alignment/>
      <protection/>
    </xf>
    <xf numFmtId="9" fontId="0" fillId="34" borderId="128" xfId="0" applyNumberFormat="1" applyFont="1" applyFill="1" applyBorder="1" applyAlignment="1" applyProtection="1">
      <alignment/>
      <protection/>
    </xf>
    <xf numFmtId="0" fontId="2" fillId="0" borderId="129" xfId="52" applyBorder="1" applyAlignment="1" applyProtection="1">
      <alignment horizontal="center" vertical="center"/>
      <protection/>
    </xf>
    <xf numFmtId="0" fontId="2" fillId="0" borderId="130" xfId="52" applyBorder="1" applyAlignment="1" applyProtection="1">
      <alignment horizontal="center" vertical="center"/>
      <protection/>
    </xf>
    <xf numFmtId="0" fontId="2" fillId="0" borderId="131" xfId="52" applyBorder="1" applyAlignment="1" applyProtection="1">
      <alignment horizontal="center" vertical="center"/>
      <protection/>
    </xf>
    <xf numFmtId="0" fontId="2" fillId="0" borderId="131" xfId="52" applyFont="1" applyBorder="1" applyAlignment="1" applyProtection="1">
      <alignment horizontal="center" vertical="center"/>
      <protection/>
    </xf>
    <xf numFmtId="0" fontId="2" fillId="0" borderId="132" xfId="52" applyBorder="1" applyAlignment="1" applyProtection="1">
      <alignment horizontal="center" vertical="center"/>
      <protection/>
    </xf>
    <xf numFmtId="0" fontId="2" fillId="0" borderId="133" xfId="52" applyFont="1" applyBorder="1" applyAlignment="1" applyProtection="1">
      <alignment wrapText="1"/>
      <protection/>
    </xf>
    <xf numFmtId="0" fontId="2" fillId="0" borderId="106" xfId="52" applyFont="1" applyBorder="1" applyAlignment="1" applyProtection="1">
      <alignment horizontal="center" vertical="center" wrapText="1"/>
      <protection/>
    </xf>
    <xf numFmtId="0" fontId="2" fillId="0" borderId="106" xfId="52" applyFont="1" applyBorder="1" applyAlignment="1" applyProtection="1">
      <alignment vertical="center" shrinkToFit="1"/>
      <protection/>
    </xf>
    <xf numFmtId="0" fontId="2" fillId="0" borderId="106" xfId="52" applyFont="1" applyBorder="1" applyAlignment="1" applyProtection="1">
      <alignment horizontal="center" vertical="center"/>
      <protection/>
    </xf>
    <xf numFmtId="0" fontId="2" fillId="0" borderId="76" xfId="52" applyFont="1" applyBorder="1" applyAlignment="1" applyProtection="1">
      <alignment horizontal="center"/>
      <protection/>
    </xf>
    <xf numFmtId="0" fontId="2" fillId="0" borderId="134" xfId="52" applyFont="1" applyBorder="1" applyAlignment="1" applyProtection="1">
      <alignment horizontal="center"/>
      <protection/>
    </xf>
    <xf numFmtId="0" fontId="2" fillId="0" borderId="106" xfId="52" applyFont="1" applyBorder="1" applyAlignment="1" applyProtection="1">
      <alignment horizontal="center"/>
      <protection/>
    </xf>
    <xf numFmtId="0" fontId="2" fillId="0" borderId="135" xfId="52" applyBorder="1" applyAlignment="1" applyProtection="1">
      <alignment horizontal="center" vertical="center"/>
      <protection/>
    </xf>
    <xf numFmtId="0" fontId="2" fillId="0" borderId="106" xfId="52" applyBorder="1" applyAlignment="1" applyProtection="1">
      <alignment horizontal="center" vertical="center"/>
      <protection/>
    </xf>
    <xf numFmtId="0" fontId="6" fillId="0" borderId="136" xfId="0" applyFont="1" applyBorder="1" applyAlignment="1" applyProtection="1">
      <alignment horizontal="center" vertical="center"/>
      <protection/>
    </xf>
    <xf numFmtId="49" fontId="6" fillId="0" borderId="136" xfId="0" applyNumberFormat="1" applyFont="1" applyBorder="1" applyAlignment="1" applyProtection="1">
      <alignment horizontal="center" vertical="center"/>
      <protection/>
    </xf>
    <xf numFmtId="0" fontId="5" fillId="0" borderId="126" xfId="0" applyFont="1" applyBorder="1" applyAlignment="1" applyProtection="1">
      <alignment horizontal="center" vertical="center"/>
      <protection/>
    </xf>
    <xf numFmtId="164" fontId="5" fillId="0" borderId="18" xfId="0" applyNumberFormat="1" applyFont="1" applyBorder="1" applyAlignment="1" applyProtection="1">
      <alignment/>
      <protection locked="0"/>
    </xf>
    <xf numFmtId="0" fontId="6" fillId="0" borderId="100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3" fontId="5" fillId="0" borderId="59" xfId="0" applyNumberFormat="1" applyFont="1" applyBorder="1" applyAlignment="1" applyProtection="1">
      <alignment/>
      <protection locked="0"/>
    </xf>
    <xf numFmtId="164" fontId="5" fillId="0" borderId="59" xfId="0" applyNumberFormat="1" applyFont="1" applyBorder="1" applyAlignment="1" applyProtection="1">
      <alignment/>
      <protection locked="0"/>
    </xf>
    <xf numFmtId="164" fontId="5" fillId="0" borderId="42" xfId="0" applyNumberFormat="1" applyFont="1" applyBorder="1" applyAlignment="1" applyProtection="1">
      <alignment/>
      <protection locked="0"/>
    </xf>
    <xf numFmtId="3" fontId="5" fillId="34" borderId="137" xfId="0" applyNumberFormat="1" applyFont="1" applyFill="1" applyBorder="1" applyAlignment="1" applyProtection="1">
      <alignment/>
      <protection/>
    </xf>
    <xf numFmtId="3" fontId="5" fillId="34" borderId="138" xfId="0" applyNumberFormat="1" applyFont="1" applyFill="1" applyBorder="1" applyAlignment="1" applyProtection="1">
      <alignment/>
      <protection/>
    </xf>
    <xf numFmtId="164" fontId="24" fillId="34" borderId="132" xfId="0" applyNumberFormat="1" applyFont="1" applyFill="1" applyBorder="1" applyAlignment="1" applyProtection="1">
      <alignment/>
      <protection/>
    </xf>
    <xf numFmtId="164" fontId="24" fillId="34" borderId="139" xfId="0" applyNumberFormat="1" applyFont="1" applyFill="1" applyBorder="1" applyAlignment="1" applyProtection="1">
      <alignment/>
      <protection/>
    </xf>
    <xf numFmtId="164" fontId="24" fillId="34" borderId="140" xfId="0" applyNumberFormat="1" applyFont="1" applyFill="1" applyBorder="1" applyAlignment="1" applyProtection="1">
      <alignment/>
      <protection/>
    </xf>
    <xf numFmtId="3" fontId="5" fillId="34" borderId="141" xfId="0" applyNumberFormat="1" applyFont="1" applyFill="1" applyBorder="1" applyAlignment="1" applyProtection="1">
      <alignment/>
      <protection/>
    </xf>
    <xf numFmtId="9" fontId="0" fillId="34" borderId="61" xfId="0" applyNumberFormat="1" applyFill="1" applyBorder="1" applyAlignment="1" applyProtection="1">
      <alignment/>
      <protection/>
    </xf>
    <xf numFmtId="9" fontId="0" fillId="34" borderId="27" xfId="0" applyNumberFormat="1" applyFill="1" applyBorder="1" applyAlignment="1" applyProtection="1">
      <alignment/>
      <protection/>
    </xf>
    <xf numFmtId="0" fontId="6" fillId="0" borderId="137" xfId="0" applyFont="1" applyBorder="1" applyAlignment="1" applyProtection="1">
      <alignment horizontal="center" vertical="center" wrapText="1"/>
      <protection/>
    </xf>
    <xf numFmtId="0" fontId="6" fillId="0" borderId="142" xfId="0" applyFont="1" applyBorder="1" applyAlignment="1" applyProtection="1">
      <alignment horizontal="center" vertical="center" wrapText="1"/>
      <protection/>
    </xf>
    <xf numFmtId="0" fontId="6" fillId="0" borderId="143" xfId="0" applyFont="1" applyBorder="1" applyAlignment="1" applyProtection="1">
      <alignment horizontal="center" vertical="center" wrapText="1"/>
      <protection/>
    </xf>
    <xf numFmtId="9" fontId="23" fillId="34" borderId="144" xfId="0" applyNumberFormat="1" applyFont="1" applyFill="1" applyBorder="1" applyAlignment="1" applyProtection="1">
      <alignment/>
      <protection/>
    </xf>
    <xf numFmtId="9" fontId="23" fillId="34" borderId="145" xfId="0" applyNumberFormat="1" applyFont="1" applyFill="1" applyBorder="1" applyAlignment="1" applyProtection="1">
      <alignment/>
      <protection/>
    </xf>
    <xf numFmtId="9" fontId="23" fillId="34" borderId="146" xfId="0" applyNumberFormat="1" applyFont="1" applyFill="1" applyBorder="1" applyAlignment="1" applyProtection="1">
      <alignment/>
      <protection/>
    </xf>
    <xf numFmtId="0" fontId="3" fillId="0" borderId="123" xfId="0" applyFont="1" applyBorder="1" applyAlignment="1" applyProtection="1">
      <alignment horizontal="center" vertical="center" wrapText="1"/>
      <protection/>
    </xf>
    <xf numFmtId="0" fontId="3" fillId="0" borderId="127" xfId="0" applyFont="1" applyBorder="1" applyAlignment="1" applyProtection="1">
      <alignment horizontal="center" vertical="center"/>
      <protection/>
    </xf>
    <xf numFmtId="3" fontId="0" fillId="0" borderId="147" xfId="0" applyNumberFormat="1" applyBorder="1" applyAlignment="1" applyProtection="1">
      <alignment/>
      <protection locked="0"/>
    </xf>
    <xf numFmtId="3" fontId="0" fillId="0" borderId="124" xfId="0" applyNumberFormat="1" applyBorder="1" applyAlignment="1" applyProtection="1">
      <alignment/>
      <protection locked="0"/>
    </xf>
    <xf numFmtId="3" fontId="0" fillId="0" borderId="125" xfId="0" applyNumberFormat="1" applyBorder="1" applyAlignment="1" applyProtection="1">
      <alignment/>
      <protection locked="0"/>
    </xf>
    <xf numFmtId="3" fontId="0" fillId="0" borderId="126" xfId="0" applyNumberFormat="1" applyBorder="1" applyAlignment="1" applyProtection="1">
      <alignment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3" fontId="0" fillId="0" borderId="148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121" xfId="0" applyNumberFormat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0" fontId="3" fillId="0" borderId="53" xfId="0" applyFont="1" applyBorder="1" applyAlignment="1" applyProtection="1">
      <alignment horizontal="center" vertical="center"/>
      <protection/>
    </xf>
    <xf numFmtId="3" fontId="0" fillId="0" borderId="36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53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0" fillId="34" borderId="60" xfId="0" applyFill="1" applyBorder="1" applyAlignment="1" applyProtection="1">
      <alignment/>
      <protection/>
    </xf>
    <xf numFmtId="3" fontId="0" fillId="34" borderId="147" xfId="0" applyNumberFormat="1" applyFill="1" applyBorder="1" applyAlignment="1" applyProtection="1">
      <alignment/>
      <protection locked="0"/>
    </xf>
    <xf numFmtId="3" fontId="0" fillId="34" borderId="124" xfId="0" applyNumberFormat="1" applyFill="1" applyBorder="1" applyAlignment="1" applyProtection="1">
      <alignment/>
      <protection locked="0"/>
    </xf>
    <xf numFmtId="3" fontId="0" fillId="34" borderId="125" xfId="0" applyNumberFormat="1" applyFill="1" applyBorder="1" applyAlignment="1" applyProtection="1">
      <alignment/>
      <protection locked="0"/>
    </xf>
    <xf numFmtId="3" fontId="0" fillId="34" borderId="126" xfId="0" applyNumberFormat="1" applyFill="1" applyBorder="1" applyAlignment="1" applyProtection="1">
      <alignment/>
      <protection locked="0"/>
    </xf>
    <xf numFmtId="0" fontId="3" fillId="0" borderId="149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0" fillId="34" borderId="149" xfId="0" applyFill="1" applyBorder="1" applyAlignment="1" applyProtection="1">
      <alignment/>
      <protection/>
    </xf>
    <xf numFmtId="0" fontId="0" fillId="34" borderId="122" xfId="0" applyFill="1" applyBorder="1" applyAlignment="1" applyProtection="1">
      <alignment/>
      <protection/>
    </xf>
    <xf numFmtId="0" fontId="0" fillId="34" borderId="151" xfId="0" applyFill="1" applyBorder="1" applyAlignment="1" applyProtection="1">
      <alignment/>
      <protection/>
    </xf>
    <xf numFmtId="0" fontId="0" fillId="34" borderId="152" xfId="0" applyFill="1" applyBorder="1" applyAlignment="1" applyProtection="1">
      <alignment/>
      <protection/>
    </xf>
    <xf numFmtId="0" fontId="0" fillId="34" borderId="153" xfId="0" applyFill="1" applyBorder="1" applyAlignment="1" applyProtection="1">
      <alignment/>
      <protection/>
    </xf>
    <xf numFmtId="0" fontId="0" fillId="34" borderId="154" xfId="0" applyFill="1" applyBorder="1" applyAlignment="1" applyProtection="1">
      <alignment/>
      <protection/>
    </xf>
    <xf numFmtId="0" fontId="0" fillId="34" borderId="155" xfId="0" applyFill="1" applyBorder="1" applyAlignment="1" applyProtection="1">
      <alignment/>
      <protection/>
    </xf>
    <xf numFmtId="0" fontId="0" fillId="34" borderId="106" xfId="0" applyFill="1" applyBorder="1" applyAlignment="1" applyProtection="1">
      <alignment/>
      <protection/>
    </xf>
    <xf numFmtId="0" fontId="0" fillId="34" borderId="156" xfId="0" applyFill="1" applyBorder="1" applyAlignment="1" applyProtection="1">
      <alignment/>
      <protection/>
    </xf>
    <xf numFmtId="0" fontId="0" fillId="34" borderId="157" xfId="0" applyFill="1" applyBorder="1" applyAlignment="1" applyProtection="1">
      <alignment/>
      <protection/>
    </xf>
    <xf numFmtId="0" fontId="0" fillId="0" borderId="37" xfId="0" applyBorder="1" applyAlignment="1" applyProtection="1">
      <alignment horizontal="center" wrapText="1"/>
      <protection/>
    </xf>
    <xf numFmtId="0" fontId="0" fillId="0" borderId="158" xfId="0" applyBorder="1" applyAlignment="1" applyProtection="1">
      <alignment horizontal="center" wrapText="1"/>
      <protection/>
    </xf>
    <xf numFmtId="0" fontId="0" fillId="0" borderId="159" xfId="0" applyBorder="1" applyAlignment="1" applyProtection="1">
      <alignment horizontal="center" wrapText="1"/>
      <protection/>
    </xf>
    <xf numFmtId="0" fontId="0" fillId="0" borderId="100" xfId="0" applyBorder="1" applyAlignment="1" applyProtection="1">
      <alignment horizontal="center" wrapText="1"/>
      <protection/>
    </xf>
    <xf numFmtId="0" fontId="0" fillId="34" borderId="26" xfId="0" applyFill="1" applyBorder="1" applyAlignment="1" applyProtection="1">
      <alignment/>
      <protection/>
    </xf>
    <xf numFmtId="0" fontId="0" fillId="34" borderId="61" xfId="0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/>
    </xf>
    <xf numFmtId="0" fontId="0" fillId="34" borderId="147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65" xfId="0" applyFill="1" applyBorder="1" applyAlignment="1" applyProtection="1">
      <alignment/>
      <protection/>
    </xf>
    <xf numFmtId="3" fontId="0" fillId="0" borderId="137" xfId="0" applyNumberFormat="1" applyBorder="1" applyAlignment="1" applyProtection="1">
      <alignment/>
      <protection locked="0"/>
    </xf>
    <xf numFmtId="3" fontId="0" fillId="0" borderId="138" xfId="0" applyNumberFormat="1" applyBorder="1" applyAlignment="1" applyProtection="1">
      <alignment/>
      <protection locked="0"/>
    </xf>
    <xf numFmtId="3" fontId="0" fillId="0" borderId="141" xfId="0" applyNumberFormat="1" applyBorder="1" applyAlignment="1" applyProtection="1">
      <alignment/>
      <protection locked="0"/>
    </xf>
    <xf numFmtId="3" fontId="0" fillId="34" borderId="123" xfId="0" applyNumberFormat="1" applyFill="1" applyBorder="1" applyAlignment="1" applyProtection="1">
      <alignment/>
      <protection locked="0"/>
    </xf>
    <xf numFmtId="3" fontId="0" fillId="0" borderId="142" xfId="0" applyNumberFormat="1" applyBorder="1" applyAlignment="1" applyProtection="1">
      <alignment/>
      <protection locked="0"/>
    </xf>
    <xf numFmtId="3" fontId="0" fillId="0" borderId="160" xfId="0" applyNumberFormat="1" applyBorder="1" applyAlignment="1" applyProtection="1">
      <alignment/>
      <protection locked="0"/>
    </xf>
    <xf numFmtId="3" fontId="0" fillId="0" borderId="161" xfId="0" applyNumberFormat="1" applyBorder="1" applyAlignment="1" applyProtection="1">
      <alignment/>
      <protection locked="0"/>
    </xf>
    <xf numFmtId="3" fontId="0" fillId="0" borderId="143" xfId="0" applyNumberFormat="1" applyBorder="1" applyAlignment="1" applyProtection="1">
      <alignment/>
      <protection locked="0"/>
    </xf>
    <xf numFmtId="3" fontId="0" fillId="0" borderId="131" xfId="0" applyNumberFormat="1" applyBorder="1" applyAlignment="1" applyProtection="1">
      <alignment/>
      <protection locked="0"/>
    </xf>
    <xf numFmtId="3" fontId="0" fillId="0" borderId="162" xfId="0" applyNumberForma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 wrapText="1"/>
      <protection/>
    </xf>
    <xf numFmtId="3" fontId="0" fillId="34" borderId="152" xfId="0" applyNumberFormat="1" applyFill="1" applyBorder="1" applyAlignment="1" applyProtection="1">
      <alignment/>
      <protection/>
    </xf>
    <xf numFmtId="3" fontId="0" fillId="34" borderId="163" xfId="0" applyNumberFormat="1" applyFill="1" applyBorder="1" applyAlignment="1" applyProtection="1">
      <alignment/>
      <protection/>
    </xf>
    <xf numFmtId="3" fontId="0" fillId="34" borderId="153" xfId="0" applyNumberFormat="1" applyFill="1" applyBorder="1" applyAlignment="1" applyProtection="1">
      <alignment/>
      <protection/>
    </xf>
    <xf numFmtId="3" fontId="0" fillId="34" borderId="155" xfId="0" applyNumberFormat="1" applyFill="1" applyBorder="1" applyAlignment="1" applyProtection="1">
      <alignment/>
      <protection/>
    </xf>
    <xf numFmtId="3" fontId="0" fillId="34" borderId="106" xfId="0" applyNumberFormat="1" applyFill="1" applyBorder="1" applyAlignment="1" applyProtection="1">
      <alignment/>
      <protection/>
    </xf>
    <xf numFmtId="3" fontId="0" fillId="34" borderId="156" xfId="0" applyNumberFormat="1" applyFill="1" applyBorder="1" applyAlignment="1" applyProtection="1">
      <alignment/>
      <protection/>
    </xf>
    <xf numFmtId="3" fontId="0" fillId="34" borderId="164" xfId="0" applyNumberFormat="1" applyFill="1" applyBorder="1" applyAlignment="1" applyProtection="1">
      <alignment/>
      <protection/>
    </xf>
    <xf numFmtId="3" fontId="0" fillId="0" borderId="165" xfId="0" applyNumberFormat="1" applyBorder="1" applyAlignment="1" applyProtection="1">
      <alignment/>
      <protection locked="0"/>
    </xf>
    <xf numFmtId="3" fontId="0" fillId="0" borderId="166" xfId="0" applyNumberFormat="1" applyBorder="1" applyAlignment="1" applyProtection="1">
      <alignment/>
      <protection locked="0"/>
    </xf>
    <xf numFmtId="3" fontId="0" fillId="34" borderId="167" xfId="0" applyNumberFormat="1" applyFill="1" applyBorder="1" applyAlignment="1" applyProtection="1">
      <alignment/>
      <protection/>
    </xf>
    <xf numFmtId="0" fontId="0" fillId="34" borderId="168" xfId="0" applyFill="1" applyBorder="1" applyAlignment="1" applyProtection="1">
      <alignment/>
      <protection/>
    </xf>
    <xf numFmtId="0" fontId="0" fillId="34" borderId="118" xfId="0" applyFill="1" applyBorder="1" applyAlignment="1" applyProtection="1">
      <alignment/>
      <protection/>
    </xf>
    <xf numFmtId="0" fontId="0" fillId="34" borderId="86" xfId="0" applyFill="1" applyBorder="1" applyAlignment="1" applyProtection="1">
      <alignment/>
      <protection/>
    </xf>
    <xf numFmtId="0" fontId="0" fillId="34" borderId="169" xfId="0" applyFill="1" applyBorder="1" applyAlignment="1" applyProtection="1">
      <alignment/>
      <protection/>
    </xf>
    <xf numFmtId="0" fontId="0" fillId="34" borderId="170" xfId="0" applyFill="1" applyBorder="1" applyAlignment="1" applyProtection="1">
      <alignment/>
      <protection/>
    </xf>
    <xf numFmtId="0" fontId="0" fillId="34" borderId="171" xfId="0" applyFill="1" applyBorder="1" applyAlignment="1" applyProtection="1">
      <alignment/>
      <protection/>
    </xf>
    <xf numFmtId="0" fontId="0" fillId="34" borderId="172" xfId="0" applyFill="1" applyBorder="1" applyAlignment="1" applyProtection="1">
      <alignment/>
      <protection/>
    </xf>
    <xf numFmtId="0" fontId="0" fillId="34" borderId="130" xfId="0" applyFill="1" applyBorder="1" applyAlignment="1" applyProtection="1">
      <alignment/>
      <protection/>
    </xf>
    <xf numFmtId="0" fontId="0" fillId="34" borderId="173" xfId="0" applyFill="1" applyBorder="1" applyAlignment="1" applyProtection="1">
      <alignment/>
      <protection/>
    </xf>
    <xf numFmtId="0" fontId="0" fillId="34" borderId="132" xfId="0" applyFill="1" applyBorder="1" applyAlignment="1" applyProtection="1">
      <alignment/>
      <protection/>
    </xf>
    <xf numFmtId="0" fontId="0" fillId="34" borderId="174" xfId="0" applyFill="1" applyBorder="1" applyAlignment="1" applyProtection="1">
      <alignment/>
      <protection/>
    </xf>
    <xf numFmtId="0" fontId="0" fillId="34" borderId="175" xfId="0" applyFill="1" applyBorder="1" applyAlignment="1" applyProtection="1">
      <alignment/>
      <protection/>
    </xf>
    <xf numFmtId="0" fontId="0" fillId="34" borderId="128" xfId="0" applyFill="1" applyBorder="1" applyAlignment="1" applyProtection="1">
      <alignment/>
      <protection/>
    </xf>
    <xf numFmtId="0" fontId="0" fillId="34" borderId="139" xfId="0" applyFill="1" applyBorder="1" applyAlignment="1" applyProtection="1">
      <alignment/>
      <protection/>
    </xf>
    <xf numFmtId="0" fontId="0" fillId="34" borderId="176" xfId="0" applyFill="1" applyBorder="1" applyAlignment="1" applyProtection="1">
      <alignment/>
      <protection/>
    </xf>
    <xf numFmtId="0" fontId="0" fillId="34" borderId="177" xfId="0" applyFill="1" applyBorder="1" applyAlignment="1" applyProtection="1">
      <alignment/>
      <protection/>
    </xf>
    <xf numFmtId="0" fontId="0" fillId="34" borderId="178" xfId="0" applyFill="1" applyBorder="1" applyAlignment="1" applyProtection="1">
      <alignment/>
      <protection/>
    </xf>
    <xf numFmtId="0" fontId="9" fillId="0" borderId="22" xfId="0" applyFont="1" applyBorder="1" applyAlignment="1" applyProtection="1">
      <alignment horizontal="left" vertical="center"/>
      <protection/>
    </xf>
    <xf numFmtId="49" fontId="9" fillId="0" borderId="25" xfId="0" applyNumberFormat="1" applyFont="1" applyBorder="1" applyAlignment="1" applyProtection="1">
      <alignment horizontal="right" vertical="top"/>
      <protection/>
    </xf>
    <xf numFmtId="3" fontId="10" fillId="0" borderId="36" xfId="0" applyNumberFormat="1" applyFont="1" applyBorder="1" applyAlignment="1" applyProtection="1">
      <alignment/>
      <protection locked="0"/>
    </xf>
    <xf numFmtId="0" fontId="0" fillId="0" borderId="179" xfId="0" applyBorder="1" applyAlignment="1" applyProtection="1">
      <alignment/>
      <protection locked="0"/>
    </xf>
    <xf numFmtId="3" fontId="7" fillId="0" borderId="149" xfId="0" applyNumberFormat="1" applyFont="1" applyFill="1" applyBorder="1" applyAlignment="1" applyProtection="1">
      <alignment/>
      <protection locked="0"/>
    </xf>
    <xf numFmtId="3" fontId="7" fillId="37" borderId="180" xfId="0" applyNumberFormat="1" applyFont="1" applyFill="1" applyBorder="1" applyAlignment="1" applyProtection="1">
      <alignment/>
      <protection locked="0"/>
    </xf>
    <xf numFmtId="3" fontId="7" fillId="37" borderId="181" xfId="0" applyNumberFormat="1" applyFont="1" applyFill="1" applyBorder="1" applyAlignment="1" applyProtection="1">
      <alignment/>
      <protection locked="0"/>
    </xf>
    <xf numFmtId="3" fontId="7" fillId="37" borderId="182" xfId="0" applyNumberFormat="1" applyFont="1" applyFill="1" applyBorder="1" applyAlignment="1" applyProtection="1">
      <alignment/>
      <protection locked="0"/>
    </xf>
    <xf numFmtId="9" fontId="23" fillId="34" borderId="130" xfId="0" applyNumberFormat="1" applyFont="1" applyFill="1" applyBorder="1" applyAlignment="1" applyProtection="1">
      <alignment/>
      <protection/>
    </xf>
    <xf numFmtId="9" fontId="23" fillId="34" borderId="27" xfId="0" applyNumberFormat="1" applyFont="1" applyFill="1" applyBorder="1" applyAlignment="1" applyProtection="1">
      <alignment/>
      <protection/>
    </xf>
    <xf numFmtId="9" fontId="23" fillId="34" borderId="183" xfId="0" applyNumberFormat="1" applyFont="1" applyFill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106" xfId="0" applyFont="1" applyBorder="1" applyAlignment="1" applyProtection="1">
      <alignment horizontal="center" vertical="center" wrapText="1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 wrapText="1"/>
      <protection/>
    </xf>
    <xf numFmtId="0" fontId="6" fillId="0" borderId="184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185" xfId="0" applyFont="1" applyBorder="1" applyAlignment="1" applyProtection="1">
      <alignment horizontal="center" vertical="center"/>
      <protection/>
    </xf>
    <xf numFmtId="0" fontId="6" fillId="0" borderId="186" xfId="0" applyFont="1" applyBorder="1" applyAlignment="1" applyProtection="1">
      <alignment horizontal="center" vertical="center"/>
      <protection/>
    </xf>
    <xf numFmtId="0" fontId="6" fillId="0" borderId="165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187" xfId="0" applyFont="1" applyBorder="1" applyAlignment="1" applyProtection="1">
      <alignment horizontal="center" vertical="center"/>
      <protection/>
    </xf>
    <xf numFmtId="0" fontId="5" fillId="0" borderId="147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3" fontId="5" fillId="0" borderId="27" xfId="0" applyNumberFormat="1" applyFont="1" applyBorder="1" applyAlignment="1" applyProtection="1">
      <alignment/>
      <protection locked="0"/>
    </xf>
    <xf numFmtId="164" fontId="5" fillId="0" borderId="27" xfId="0" applyNumberFormat="1" applyFont="1" applyBorder="1" applyAlignment="1" applyProtection="1">
      <alignment/>
      <protection locked="0"/>
    </xf>
    <xf numFmtId="164" fontId="5" fillId="0" borderId="36" xfId="0" applyNumberFormat="1" applyFont="1" applyBorder="1" applyAlignment="1" applyProtection="1">
      <alignment/>
      <protection locked="0"/>
    </xf>
    <xf numFmtId="0" fontId="5" fillId="0" borderId="106" xfId="0" applyFont="1" applyBorder="1" applyAlignment="1" applyProtection="1">
      <alignment horizontal="center"/>
      <protection/>
    </xf>
    <xf numFmtId="0" fontId="5" fillId="0" borderId="153" xfId="0" applyFont="1" applyBorder="1" applyAlignment="1" applyProtection="1">
      <alignment horizontal="center"/>
      <protection/>
    </xf>
    <xf numFmtId="0" fontId="0" fillId="0" borderId="152" xfId="0" applyBorder="1" applyAlignment="1" applyProtection="1">
      <alignment horizontal="center"/>
      <protection/>
    </xf>
    <xf numFmtId="0" fontId="0" fillId="0" borderId="153" xfId="0" applyBorder="1" applyAlignment="1" applyProtection="1">
      <alignment horizontal="center"/>
      <protection/>
    </xf>
    <xf numFmtId="0" fontId="0" fillId="0" borderId="188" xfId="0" applyBorder="1" applyAlignment="1" applyProtection="1">
      <alignment horizontal="center"/>
      <protection/>
    </xf>
    <xf numFmtId="0" fontId="6" fillId="0" borderId="189" xfId="0" applyFont="1" applyBorder="1" applyAlignment="1" applyProtection="1">
      <alignment horizontal="center" vertical="center"/>
      <protection/>
    </xf>
    <xf numFmtId="3" fontId="5" fillId="0" borderId="190" xfId="0" applyNumberFormat="1" applyFont="1" applyBorder="1" applyAlignment="1" applyProtection="1">
      <alignment/>
      <protection locked="0"/>
    </xf>
    <xf numFmtId="164" fontId="5" fillId="0" borderId="190" xfId="0" applyNumberFormat="1" applyFont="1" applyBorder="1" applyAlignment="1" applyProtection="1">
      <alignment/>
      <protection locked="0"/>
    </xf>
    <xf numFmtId="164" fontId="5" fillId="0" borderId="191" xfId="0" applyNumberFormat="1" applyFont="1" applyBorder="1" applyAlignment="1" applyProtection="1">
      <alignment/>
      <protection locked="0"/>
    </xf>
    <xf numFmtId="0" fontId="5" fillId="0" borderId="76" xfId="0" applyFont="1" applyBorder="1" applyAlignment="1" applyProtection="1">
      <alignment horizontal="center"/>
      <protection/>
    </xf>
    <xf numFmtId="0" fontId="5" fillId="0" borderId="188" xfId="0" applyFont="1" applyBorder="1" applyAlignment="1" applyProtection="1">
      <alignment horizontal="center"/>
      <protection/>
    </xf>
    <xf numFmtId="49" fontId="14" fillId="40" borderId="69" xfId="0" applyNumberFormat="1" applyFont="1" applyFill="1" applyBorder="1" applyAlignment="1" applyProtection="1">
      <alignment horizontal="right" vertical="top" wrapText="1"/>
      <protection/>
    </xf>
    <xf numFmtId="49" fontId="14" fillId="0" borderId="106" xfId="0" applyNumberFormat="1" applyFont="1" applyFill="1" applyBorder="1" applyAlignment="1" applyProtection="1">
      <alignment horizontal="right" vertical="top" wrapText="1"/>
      <protection/>
    </xf>
    <xf numFmtId="49" fontId="14" fillId="37" borderId="85" xfId="0" applyNumberFormat="1" applyFont="1" applyFill="1" applyBorder="1" applyAlignment="1" applyProtection="1">
      <alignment horizontal="right" vertical="top"/>
      <protection/>
    </xf>
    <xf numFmtId="0" fontId="0" fillId="0" borderId="52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92" xfId="0" applyBorder="1" applyAlignment="1" applyProtection="1">
      <alignment horizontal="center"/>
      <protection/>
    </xf>
    <xf numFmtId="0" fontId="0" fillId="0" borderId="193" xfId="0" applyBorder="1" applyAlignment="1" applyProtection="1">
      <alignment horizontal="center"/>
      <protection/>
    </xf>
    <xf numFmtId="0" fontId="3" fillId="0" borderId="194" xfId="0" applyFont="1" applyBorder="1" applyAlignment="1" applyProtection="1">
      <alignment horizontal="center"/>
      <protection/>
    </xf>
    <xf numFmtId="3" fontId="3" fillId="34" borderId="136" xfId="0" applyNumberFormat="1" applyFont="1" applyFill="1" applyBorder="1" applyAlignment="1" applyProtection="1">
      <alignment/>
      <protection/>
    </xf>
    <xf numFmtId="0" fontId="0" fillId="0" borderId="106" xfId="0" applyBorder="1" applyAlignment="1" applyProtection="1">
      <alignment horizontal="center"/>
      <protection/>
    </xf>
    <xf numFmtId="1" fontId="10" fillId="34" borderId="24" xfId="0" applyNumberFormat="1" applyFont="1" applyFill="1" applyBorder="1" applyAlignment="1" applyProtection="1">
      <alignment/>
      <protection/>
    </xf>
    <xf numFmtId="3" fontId="0" fillId="34" borderId="147" xfId="0" applyNumberFormat="1" applyFont="1" applyFill="1" applyBorder="1" applyAlignment="1" applyProtection="1">
      <alignment horizontal="right"/>
      <protection/>
    </xf>
    <xf numFmtId="49" fontId="9" fillId="0" borderId="91" xfId="0" applyNumberFormat="1" applyFont="1" applyBorder="1" applyAlignment="1" applyProtection="1">
      <alignment horizontal="right" vertical="top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2" fillId="0" borderId="23" xfId="52" applyFont="1" applyBorder="1" applyAlignment="1" applyProtection="1">
      <alignment wrapText="1"/>
      <protection/>
    </xf>
    <xf numFmtId="0" fontId="2" fillId="0" borderId="37" xfId="52" applyBorder="1" applyProtection="1">
      <alignment/>
      <protection locked="0"/>
    </xf>
    <xf numFmtId="0" fontId="2" fillId="0" borderId="158" xfId="52" applyBorder="1" applyProtection="1">
      <alignment/>
      <protection locked="0"/>
    </xf>
    <xf numFmtId="0" fontId="2" fillId="0" borderId="159" xfId="52" applyBorder="1" applyProtection="1">
      <alignment/>
      <protection locked="0"/>
    </xf>
    <xf numFmtId="0" fontId="2" fillId="0" borderId="195" xfId="52" applyBorder="1" applyAlignment="1" applyProtection="1">
      <alignment horizontal="center"/>
      <protection locked="0"/>
    </xf>
    <xf numFmtId="0" fontId="2" fillId="0" borderId="186" xfId="52" applyBorder="1" applyAlignment="1" applyProtection="1">
      <alignment horizontal="center" vertical="center"/>
      <protection/>
    </xf>
    <xf numFmtId="0" fontId="2" fillId="0" borderId="196" xfId="52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23" xfId="52" applyBorder="1" applyAlignment="1" applyProtection="1">
      <alignment horizontal="center"/>
      <protection locked="0"/>
    </xf>
    <xf numFmtId="0" fontId="2" fillId="0" borderId="124" xfId="52" applyBorder="1" applyAlignment="1" applyProtection="1">
      <alignment horizontal="center"/>
      <protection locked="0"/>
    </xf>
    <xf numFmtId="0" fontId="2" fillId="0" borderId="125" xfId="52" applyBorder="1" applyAlignment="1" applyProtection="1">
      <alignment horizontal="center"/>
      <protection locked="0"/>
    </xf>
    <xf numFmtId="0" fontId="2" fillId="34" borderId="123" xfId="52" applyFill="1" applyBorder="1" applyAlignment="1" applyProtection="1">
      <alignment horizontal="center"/>
      <protection/>
    </xf>
    <xf numFmtId="0" fontId="2" fillId="34" borderId="124" xfId="52" applyFill="1" applyBorder="1" applyAlignment="1" applyProtection="1">
      <alignment horizontal="center"/>
      <protection/>
    </xf>
    <xf numFmtId="9" fontId="17" fillId="34" borderId="106" xfId="52" applyNumberFormat="1" applyFont="1" applyFill="1" applyBorder="1" applyAlignment="1" applyProtection="1">
      <alignment horizontal="center"/>
      <protection/>
    </xf>
    <xf numFmtId="9" fontId="17" fillId="34" borderId="197" xfId="52" applyNumberFormat="1" applyFont="1" applyFill="1" applyBorder="1" applyAlignment="1" applyProtection="1">
      <alignment horizontal="center"/>
      <protection/>
    </xf>
    <xf numFmtId="9" fontId="17" fillId="34" borderId="124" xfId="52" applyNumberFormat="1" applyFont="1" applyFill="1" applyBorder="1" applyAlignment="1" applyProtection="1">
      <alignment horizontal="center"/>
      <protection/>
    </xf>
    <xf numFmtId="0" fontId="2" fillId="34" borderId="128" xfId="52" applyFill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49" fontId="9" fillId="0" borderId="25" xfId="0" applyNumberFormat="1" applyFont="1" applyBorder="1" applyAlignment="1" applyProtection="1">
      <alignment horizontal="right" vertical="top"/>
      <protection/>
    </xf>
    <xf numFmtId="0" fontId="9" fillId="34" borderId="22" xfId="0" applyFont="1" applyFill="1" applyBorder="1" applyAlignment="1" applyProtection="1">
      <alignment horizontal="left" vertical="center"/>
      <protection/>
    </xf>
    <xf numFmtId="0" fontId="5" fillId="42" borderId="0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center" wrapText="1"/>
      <protection/>
    </xf>
    <xf numFmtId="0" fontId="9" fillId="0" borderId="59" xfId="0" applyFont="1" applyBorder="1" applyAlignment="1" applyProtection="1">
      <alignment horizontal="left" vertical="center"/>
      <protection/>
    </xf>
    <xf numFmtId="49" fontId="12" fillId="0" borderId="198" xfId="0" applyNumberFormat="1" applyFont="1" applyBorder="1" applyAlignment="1" applyProtection="1">
      <alignment horizontal="left"/>
      <protection/>
    </xf>
    <xf numFmtId="49" fontId="12" fillId="0" borderId="0" xfId="0" applyNumberFormat="1" applyFont="1" applyBorder="1" applyAlignment="1" applyProtection="1">
      <alignment horizontal="left"/>
      <protection/>
    </xf>
    <xf numFmtId="49" fontId="12" fillId="0" borderId="122" xfId="0" applyNumberFormat="1" applyFont="1" applyBorder="1" applyAlignment="1" applyProtection="1">
      <alignment horizontal="left"/>
      <protection/>
    </xf>
    <xf numFmtId="0" fontId="13" fillId="35" borderId="23" xfId="0" applyFont="1" applyFill="1" applyBorder="1" applyAlignment="1" applyProtection="1">
      <alignment horizontal="left" vertical="center"/>
      <protection/>
    </xf>
    <xf numFmtId="0" fontId="13" fillId="35" borderId="21" xfId="0" applyFont="1" applyFill="1" applyBorder="1" applyAlignment="1" applyProtection="1">
      <alignment horizontal="left" vertical="center"/>
      <protection/>
    </xf>
    <xf numFmtId="49" fontId="13" fillId="36" borderId="23" xfId="0" applyNumberFormat="1" applyFont="1" applyFill="1" applyBorder="1" applyAlignment="1" applyProtection="1">
      <alignment horizontal="left" vertical="center"/>
      <protection/>
    </xf>
    <xf numFmtId="49" fontId="13" fillId="36" borderId="21" xfId="0" applyNumberFormat="1" applyFont="1" applyFill="1" applyBorder="1" applyAlignment="1" applyProtection="1">
      <alignment horizontal="left" vertical="center"/>
      <protection/>
    </xf>
    <xf numFmtId="0" fontId="9" fillId="34" borderId="22" xfId="0" applyFont="1" applyFill="1" applyBorder="1" applyAlignment="1" applyProtection="1">
      <alignment horizontal="left" vertical="center" wrapText="1"/>
      <protection/>
    </xf>
    <xf numFmtId="0" fontId="9" fillId="35" borderId="22" xfId="0" applyFont="1" applyFill="1" applyBorder="1" applyAlignment="1" applyProtection="1">
      <alignment horizontal="left" vertical="top" wrapText="1"/>
      <protection/>
    </xf>
    <xf numFmtId="49" fontId="9" fillId="0" borderId="25" xfId="0" applyNumberFormat="1" applyFont="1" applyBorder="1" applyAlignment="1" applyProtection="1">
      <alignment horizontal="center" vertical="top"/>
      <protection/>
    </xf>
    <xf numFmtId="0" fontId="9" fillId="0" borderId="22" xfId="0" applyFont="1" applyFill="1" applyBorder="1" applyAlignment="1" applyProtection="1">
      <alignment horizontal="left" vertical="top" wrapText="1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 horizontal="left" wrapText="1"/>
    </xf>
    <xf numFmtId="0" fontId="13" fillId="0" borderId="199" xfId="0" applyFont="1" applyBorder="1" applyAlignment="1" applyProtection="1">
      <alignment horizontal="left" vertical="center"/>
      <protection/>
    </xf>
    <xf numFmtId="0" fontId="13" fillId="0" borderId="200" xfId="0" applyFont="1" applyBorder="1" applyAlignment="1" applyProtection="1">
      <alignment horizontal="left" vertical="center"/>
      <protection/>
    </xf>
    <xf numFmtId="0" fontId="13" fillId="36" borderId="23" xfId="0" applyFont="1" applyFill="1" applyBorder="1" applyAlignment="1" applyProtection="1">
      <alignment horizontal="left" vertical="center"/>
      <protection/>
    </xf>
    <xf numFmtId="0" fontId="13" fillId="36" borderId="21" xfId="0" applyFont="1" applyFill="1" applyBorder="1" applyAlignment="1" applyProtection="1">
      <alignment horizontal="left" vertical="center"/>
      <protection/>
    </xf>
    <xf numFmtId="49" fontId="13" fillId="40" borderId="201" xfId="0" applyNumberFormat="1" applyFont="1" applyFill="1" applyBorder="1" applyAlignment="1" applyProtection="1">
      <alignment horizontal="left"/>
      <protection/>
    </xf>
    <xf numFmtId="49" fontId="13" fillId="40" borderId="202" xfId="0" applyNumberFormat="1" applyFont="1" applyFill="1" applyBorder="1" applyAlignment="1" applyProtection="1">
      <alignment horizontal="left"/>
      <protection/>
    </xf>
    <xf numFmtId="0" fontId="13" fillId="35" borderId="32" xfId="0" applyFont="1" applyFill="1" applyBorder="1" applyAlignment="1" applyProtection="1">
      <alignment horizontal="left" vertical="center"/>
      <protection/>
    </xf>
    <xf numFmtId="0" fontId="13" fillId="35" borderId="203" xfId="0" applyFont="1" applyFill="1" applyBorder="1" applyAlignment="1" applyProtection="1">
      <alignment horizontal="left" vertical="center"/>
      <protection/>
    </xf>
    <xf numFmtId="49" fontId="0" fillId="0" borderId="110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165" fontId="6" fillId="0" borderId="195" xfId="0" applyNumberFormat="1" applyFont="1" applyBorder="1" applyAlignment="1">
      <alignment horizontal="center"/>
    </xf>
    <xf numFmtId="0" fontId="9" fillId="37" borderId="172" xfId="0" applyNumberFormat="1" applyFont="1" applyFill="1" applyBorder="1" applyAlignment="1" applyProtection="1">
      <alignment horizontal="center" wrapText="1"/>
      <protection/>
    </xf>
    <xf numFmtId="0" fontId="9" fillId="37" borderId="204" xfId="0" applyNumberFormat="1" applyFont="1" applyFill="1" applyBorder="1" applyAlignment="1" applyProtection="1">
      <alignment horizontal="center" wrapText="1"/>
      <protection/>
    </xf>
    <xf numFmtId="0" fontId="9" fillId="37" borderId="205" xfId="0" applyNumberFormat="1" applyFont="1" applyFill="1" applyBorder="1" applyAlignment="1" applyProtection="1">
      <alignment horizontal="center" wrapText="1"/>
      <protection/>
    </xf>
    <xf numFmtId="0" fontId="9" fillId="37" borderId="91" xfId="0" applyFont="1" applyFill="1" applyBorder="1" applyAlignment="1" applyProtection="1">
      <alignment horizontal="center"/>
      <protection/>
    </xf>
    <xf numFmtId="0" fontId="9" fillId="37" borderId="92" xfId="0" applyFont="1" applyFill="1" applyBorder="1" applyAlignment="1" applyProtection="1">
      <alignment horizontal="center"/>
      <protection/>
    </xf>
    <xf numFmtId="0" fontId="9" fillId="37" borderId="114" xfId="0" applyFont="1" applyFill="1" applyBorder="1" applyAlignment="1" applyProtection="1">
      <alignment horizontal="center"/>
      <protection/>
    </xf>
    <xf numFmtId="49" fontId="9" fillId="0" borderId="69" xfId="0" applyNumberFormat="1" applyFont="1" applyBorder="1" applyAlignment="1" applyProtection="1">
      <alignment horizontal="right" vertical="top"/>
      <protection/>
    </xf>
    <xf numFmtId="49" fontId="9" fillId="0" borderId="206" xfId="0" applyNumberFormat="1" applyFont="1" applyBorder="1" applyAlignment="1" applyProtection="1">
      <alignment horizontal="right" vertical="top"/>
      <protection/>
    </xf>
    <xf numFmtId="49" fontId="9" fillId="0" borderId="82" xfId="0" applyNumberFormat="1" applyFont="1" applyBorder="1" applyAlignment="1" applyProtection="1">
      <alignment horizontal="right" vertical="top"/>
      <protection/>
    </xf>
    <xf numFmtId="0" fontId="9" fillId="39" borderId="94" xfId="0" applyFont="1" applyFill="1" applyBorder="1" applyAlignment="1" applyProtection="1">
      <alignment horizontal="left"/>
      <protection/>
    </xf>
    <xf numFmtId="0" fontId="9" fillId="39" borderId="95" xfId="0" applyFont="1" applyFill="1" applyBorder="1" applyAlignment="1" applyProtection="1">
      <alignment horizontal="left"/>
      <protection/>
    </xf>
    <xf numFmtId="0" fontId="0" fillId="43" borderId="85" xfId="0" applyFill="1" applyBorder="1" applyAlignment="1" applyProtection="1">
      <alignment horizontal="left"/>
      <protection/>
    </xf>
    <xf numFmtId="0" fontId="0" fillId="43" borderId="91" xfId="0" applyFill="1" applyBorder="1" applyAlignment="1" applyProtection="1">
      <alignment horizontal="left"/>
      <protection/>
    </xf>
    <xf numFmtId="0" fontId="0" fillId="43" borderId="99" xfId="0" applyFill="1" applyBorder="1" applyAlignment="1" applyProtection="1">
      <alignment horizontal="left"/>
      <protection/>
    </xf>
    <xf numFmtId="0" fontId="3" fillId="43" borderId="102" xfId="0" applyFont="1" applyFill="1" applyBorder="1" applyAlignment="1" applyProtection="1">
      <alignment horizontal="center"/>
      <protection/>
    </xf>
    <xf numFmtId="0" fontId="3" fillId="43" borderId="207" xfId="0" applyFont="1" applyFill="1" applyBorder="1" applyAlignment="1" applyProtection="1">
      <alignment horizontal="center"/>
      <protection/>
    </xf>
    <xf numFmtId="0" fontId="3" fillId="43" borderId="182" xfId="0" applyFont="1" applyFill="1" applyBorder="1" applyAlignment="1" applyProtection="1">
      <alignment horizontal="center"/>
      <protection/>
    </xf>
    <xf numFmtId="0" fontId="3" fillId="43" borderId="0" xfId="0" applyFont="1" applyFill="1" applyBorder="1" applyAlignment="1" applyProtection="1">
      <alignment horizontal="center"/>
      <protection/>
    </xf>
    <xf numFmtId="0" fontId="3" fillId="43" borderId="208" xfId="0" applyFont="1" applyFill="1" applyBorder="1" applyAlignment="1" applyProtection="1">
      <alignment horizontal="center"/>
      <protection/>
    </xf>
    <xf numFmtId="0" fontId="3" fillId="43" borderId="195" xfId="0" applyFont="1" applyFill="1" applyBorder="1" applyAlignment="1" applyProtection="1">
      <alignment horizontal="center"/>
      <protection/>
    </xf>
    <xf numFmtId="0" fontId="9" fillId="0" borderId="184" xfId="0" applyFont="1" applyBorder="1" applyAlignment="1" applyProtection="1">
      <alignment horizontal="center" wrapText="1"/>
      <protection/>
    </xf>
    <xf numFmtId="0" fontId="9" fillId="0" borderId="209" xfId="0" applyFont="1" applyBorder="1" applyAlignment="1" applyProtection="1">
      <alignment horizontal="center" wrapText="1"/>
      <protection/>
    </xf>
    <xf numFmtId="0" fontId="9" fillId="37" borderId="107" xfId="0" applyFont="1" applyFill="1" applyBorder="1" applyAlignment="1" applyProtection="1">
      <alignment horizontal="center"/>
      <protection/>
    </xf>
    <xf numFmtId="0" fontId="9" fillId="37" borderId="83" xfId="0" applyFont="1" applyFill="1" applyBorder="1" applyAlignment="1" applyProtection="1">
      <alignment horizontal="center"/>
      <protection/>
    </xf>
    <xf numFmtId="0" fontId="9" fillId="37" borderId="112" xfId="0" applyFont="1" applyFill="1" applyBorder="1" applyAlignment="1" applyProtection="1">
      <alignment horizontal="center"/>
      <protection/>
    </xf>
    <xf numFmtId="0" fontId="9" fillId="37" borderId="109" xfId="0" applyFont="1" applyFill="1" applyBorder="1" applyAlignment="1" applyProtection="1">
      <alignment horizontal="center"/>
      <protection/>
    </xf>
    <xf numFmtId="0" fontId="3" fillId="0" borderId="105" xfId="0" applyFont="1" applyBorder="1" applyAlignment="1" applyProtection="1">
      <alignment horizontal="center"/>
      <protection/>
    </xf>
    <xf numFmtId="0" fontId="3" fillId="0" borderId="197" xfId="0" applyFont="1" applyBorder="1" applyAlignment="1" applyProtection="1">
      <alignment horizontal="center"/>
      <protection/>
    </xf>
    <xf numFmtId="0" fontId="9" fillId="0" borderId="84" xfId="0" applyFont="1" applyBorder="1" applyAlignment="1" applyProtection="1">
      <alignment horizontal="left"/>
      <protection/>
    </xf>
    <xf numFmtId="0" fontId="9" fillId="0" borderId="118" xfId="0" applyFont="1" applyBorder="1" applyAlignment="1" applyProtection="1">
      <alignment horizontal="left"/>
      <protection/>
    </xf>
    <xf numFmtId="0" fontId="9" fillId="0" borderId="94" xfId="0" applyFont="1" applyBorder="1" applyAlignment="1" applyProtection="1">
      <alignment horizontal="left"/>
      <protection/>
    </xf>
    <xf numFmtId="0" fontId="9" fillId="0" borderId="95" xfId="0" applyFont="1" applyBorder="1" applyAlignment="1" applyProtection="1">
      <alignment horizontal="left"/>
      <protection/>
    </xf>
    <xf numFmtId="0" fontId="9" fillId="37" borderId="85" xfId="0" applyFont="1" applyFill="1" applyBorder="1" applyAlignment="1" applyProtection="1">
      <alignment horizontal="center"/>
      <protection/>
    </xf>
    <xf numFmtId="49" fontId="9" fillId="0" borderId="69" xfId="0" applyNumberFormat="1" applyFont="1" applyBorder="1" applyAlignment="1" applyProtection="1">
      <alignment horizontal="center" vertical="top"/>
      <protection/>
    </xf>
    <xf numFmtId="49" fontId="9" fillId="0" borderId="206" xfId="0" applyNumberFormat="1" applyFont="1" applyBorder="1" applyAlignment="1" applyProtection="1">
      <alignment horizontal="center" vertical="top"/>
      <protection/>
    </xf>
    <xf numFmtId="0" fontId="0" fillId="0" borderId="206" xfId="0" applyBorder="1" applyAlignment="1">
      <alignment horizontal="center" vertical="top"/>
    </xf>
    <xf numFmtId="0" fontId="9" fillId="0" borderId="70" xfId="0" applyFont="1" applyFill="1" applyBorder="1" applyAlignment="1" applyProtection="1">
      <alignment horizontal="left" vertical="center" wrapText="1"/>
      <protection/>
    </xf>
    <xf numFmtId="0" fontId="9" fillId="0" borderId="181" xfId="0" applyFont="1" applyFill="1" applyBorder="1" applyAlignment="1" applyProtection="1">
      <alignment horizontal="left" vertical="center" wrapText="1"/>
      <protection/>
    </xf>
    <xf numFmtId="0" fontId="0" fillId="0" borderId="181" xfId="0" applyBorder="1" applyAlignment="1">
      <alignment horizontal="left" vertical="center" wrapText="1"/>
    </xf>
    <xf numFmtId="0" fontId="9" fillId="0" borderId="94" xfId="0" applyFont="1" applyBorder="1" applyAlignment="1" applyProtection="1">
      <alignment horizontal="center"/>
      <protection/>
    </xf>
    <xf numFmtId="0" fontId="9" fillId="0" borderId="204" xfId="0" applyFont="1" applyBorder="1" applyAlignment="1" applyProtection="1">
      <alignment horizontal="center"/>
      <protection/>
    </xf>
    <xf numFmtId="0" fontId="12" fillId="0" borderId="21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135" xfId="0" applyFont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3" fillId="37" borderId="72" xfId="0" applyFont="1" applyFill="1" applyBorder="1" applyAlignment="1" applyProtection="1">
      <alignment horizontal="left"/>
      <protection/>
    </xf>
    <xf numFmtId="0" fontId="13" fillId="37" borderId="74" xfId="0" applyFont="1" applyFill="1" applyBorder="1" applyAlignment="1" applyProtection="1">
      <alignment horizontal="left"/>
      <protection/>
    </xf>
    <xf numFmtId="49" fontId="13" fillId="37" borderId="84" xfId="0" applyNumberFormat="1" applyFont="1" applyFill="1" applyBorder="1" applyAlignment="1" applyProtection="1">
      <alignment horizontal="left" vertical="top"/>
      <protection/>
    </xf>
    <xf numFmtId="49" fontId="13" fillId="37" borderId="172" xfId="0" applyNumberFormat="1" applyFont="1" applyFill="1" applyBorder="1" applyAlignment="1" applyProtection="1">
      <alignment horizontal="left" vertical="top"/>
      <protection/>
    </xf>
    <xf numFmtId="49" fontId="13" fillId="40" borderId="117" xfId="0" applyNumberFormat="1" applyFont="1" applyFill="1" applyBorder="1" applyAlignment="1" applyProtection="1">
      <alignment horizontal="left" wrapText="1"/>
      <protection/>
    </xf>
    <xf numFmtId="49" fontId="13" fillId="40" borderId="211" xfId="0" applyNumberFormat="1" applyFont="1" applyFill="1" applyBorder="1" applyAlignment="1" applyProtection="1">
      <alignment horizontal="left" wrapText="1"/>
      <protection/>
    </xf>
    <xf numFmtId="49" fontId="13" fillId="40" borderId="92" xfId="0" applyNumberFormat="1" applyFont="1" applyFill="1" applyBorder="1" applyAlignment="1" applyProtection="1">
      <alignment horizontal="left"/>
      <protection/>
    </xf>
    <xf numFmtId="49" fontId="13" fillId="40" borderId="114" xfId="0" applyNumberFormat="1" applyFont="1" applyFill="1" applyBorder="1" applyAlignment="1" applyProtection="1">
      <alignment horizontal="left"/>
      <protection/>
    </xf>
    <xf numFmtId="49" fontId="13" fillId="37" borderId="94" xfId="0" applyNumberFormat="1" applyFont="1" applyFill="1" applyBorder="1" applyAlignment="1" applyProtection="1">
      <alignment horizontal="left" vertical="top" wrapText="1"/>
      <protection/>
    </xf>
    <xf numFmtId="49" fontId="13" fillId="37" borderId="204" xfId="0" applyNumberFormat="1" applyFont="1" applyFill="1" applyBorder="1" applyAlignment="1" applyProtection="1">
      <alignment horizontal="left" vertical="top" wrapText="1"/>
      <protection/>
    </xf>
    <xf numFmtId="49" fontId="13" fillId="40" borderId="94" xfId="0" applyNumberFormat="1" applyFont="1" applyFill="1" applyBorder="1" applyAlignment="1" applyProtection="1">
      <alignment horizontal="left" wrapText="1"/>
      <protection/>
    </xf>
    <xf numFmtId="49" fontId="25" fillId="40" borderId="204" xfId="0" applyNumberFormat="1" applyFont="1" applyFill="1" applyBorder="1" applyAlignment="1" applyProtection="1">
      <alignment horizontal="left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top"/>
      <protection/>
    </xf>
    <xf numFmtId="0" fontId="9" fillId="0" borderId="194" xfId="0" applyFont="1" applyBorder="1" applyAlignment="1" applyProtection="1">
      <alignment horizontal="center" vertical="top"/>
      <protection/>
    </xf>
    <xf numFmtId="0" fontId="0" fillId="0" borderId="148" xfId="0" applyFont="1" applyBorder="1" applyAlignment="1" applyProtection="1">
      <alignment horizontal="center" vertical="center"/>
      <protection/>
    </xf>
    <xf numFmtId="0" fontId="0" fillId="0" borderId="121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/>
    </xf>
    <xf numFmtId="2" fontId="0" fillId="34" borderId="45" xfId="0" applyNumberFormat="1" applyFont="1" applyFill="1" applyBorder="1" applyAlignment="1" applyProtection="1">
      <alignment horizontal="center" vertical="top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 vertical="top"/>
      <protection/>
    </xf>
    <xf numFmtId="2" fontId="0" fillId="34" borderId="122" xfId="0" applyNumberFormat="1" applyFont="1" applyFill="1" applyBorder="1" applyAlignment="1" applyProtection="1">
      <alignment horizontal="center" vertical="center"/>
      <protection/>
    </xf>
    <xf numFmtId="2" fontId="0" fillId="34" borderId="45" xfId="0" applyNumberFormat="1" applyFont="1" applyFill="1" applyBorder="1" applyAlignment="1" applyProtection="1">
      <alignment horizontal="center" vertical="center"/>
      <protection/>
    </xf>
    <xf numFmtId="9" fontId="0" fillId="34" borderId="45" xfId="0" applyNumberFormat="1" applyFont="1" applyFill="1" applyBorder="1" applyAlignment="1" applyProtection="1">
      <alignment horizontal="center" vertical="center"/>
      <protection/>
    </xf>
    <xf numFmtId="2" fontId="0" fillId="34" borderId="46" xfId="0" applyNumberFormat="1" applyFont="1" applyFill="1" applyBorder="1" applyAlignment="1" applyProtection="1">
      <alignment horizontal="center" vertical="top"/>
      <protection/>
    </xf>
    <xf numFmtId="9" fontId="0" fillId="34" borderId="52" xfId="0" applyNumberFormat="1" applyFont="1" applyFill="1" applyBorder="1" applyAlignment="1" applyProtection="1">
      <alignment horizontal="center" vertical="center"/>
      <protection/>
    </xf>
    <xf numFmtId="9" fontId="0" fillId="34" borderId="193" xfId="0" applyNumberFormat="1" applyFont="1" applyFill="1" applyBorder="1" applyAlignment="1" applyProtection="1">
      <alignment horizontal="center" vertical="center"/>
      <protection/>
    </xf>
    <xf numFmtId="9" fontId="0" fillId="34" borderId="212" xfId="0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9" fillId="41" borderId="194" xfId="0" applyFont="1" applyFill="1" applyBorder="1" applyAlignment="1" applyProtection="1">
      <alignment horizontal="left" vertical="top"/>
      <protection/>
    </xf>
    <xf numFmtId="2" fontId="0" fillId="34" borderId="65" xfId="0" applyNumberFormat="1" applyFont="1" applyFill="1" applyBorder="1" applyAlignment="1" applyProtection="1">
      <alignment horizontal="center" vertical="center"/>
      <protection/>
    </xf>
    <xf numFmtId="0" fontId="2" fillId="0" borderId="19" xfId="52" applyFont="1" applyBorder="1" applyAlignment="1" applyProtection="1">
      <alignment horizontal="center" wrapText="1"/>
      <protection/>
    </xf>
    <xf numFmtId="0" fontId="6" fillId="0" borderId="0" xfId="52" applyFont="1" applyBorder="1" applyAlignment="1">
      <alignment horizontal="left" wrapText="1"/>
      <protection/>
    </xf>
    <xf numFmtId="0" fontId="6" fillId="0" borderId="10" xfId="52" applyFont="1" applyBorder="1" applyAlignment="1" applyProtection="1">
      <alignment horizontal="center" wrapText="1"/>
      <protection locked="0"/>
    </xf>
    <xf numFmtId="0" fontId="15" fillId="0" borderId="213" xfId="52" applyFont="1" applyBorder="1" applyAlignment="1">
      <alignment horizontal="center" vertical="top" wrapText="1"/>
      <protection/>
    </xf>
    <xf numFmtId="0" fontId="6" fillId="0" borderId="0" xfId="52" applyFont="1" applyBorder="1" applyAlignment="1" applyProtection="1">
      <alignment horizontal="center" wrapText="1"/>
      <protection/>
    </xf>
    <xf numFmtId="0" fontId="16" fillId="0" borderId="19" xfId="52" applyFont="1" applyBorder="1" applyAlignment="1" applyProtection="1">
      <alignment horizontal="center" vertical="center"/>
      <protection/>
    </xf>
    <xf numFmtId="0" fontId="16" fillId="0" borderId="56" xfId="52" applyFont="1" applyBorder="1" applyAlignment="1" applyProtection="1">
      <alignment horizontal="center" vertical="center"/>
      <protection/>
    </xf>
    <xf numFmtId="0" fontId="2" fillId="0" borderId="62" xfId="52" applyFont="1" applyBorder="1" applyAlignment="1" applyProtection="1">
      <alignment horizontal="center" vertical="center"/>
      <protection/>
    </xf>
    <xf numFmtId="0" fontId="2" fillId="0" borderId="41" xfId="52" applyFont="1" applyBorder="1" applyAlignment="1" applyProtection="1">
      <alignment horizontal="center" vertical="center" wrapText="1"/>
      <protection/>
    </xf>
    <xf numFmtId="0" fontId="2" fillId="0" borderId="24" xfId="52" applyBorder="1" applyAlignment="1" applyProtection="1">
      <alignment horizontal="center" vertical="center"/>
      <protection/>
    </xf>
    <xf numFmtId="0" fontId="2" fillId="0" borderId="23" xfId="52" applyFont="1" applyBorder="1" applyAlignment="1" applyProtection="1">
      <alignment horizontal="left" vertical="center"/>
      <protection/>
    </xf>
    <xf numFmtId="0" fontId="16" fillId="0" borderId="44" xfId="52" applyFont="1" applyBorder="1" applyAlignment="1" applyProtection="1">
      <alignment horizontal="center" vertical="center"/>
      <protection/>
    </xf>
    <xf numFmtId="0" fontId="2" fillId="34" borderId="57" xfId="52" applyFill="1" applyBorder="1" applyAlignment="1" applyProtection="1">
      <alignment horizontal="right"/>
      <protection/>
    </xf>
    <xf numFmtId="0" fontId="2" fillId="34" borderId="52" xfId="52" applyFill="1" applyBorder="1" applyAlignment="1" applyProtection="1">
      <alignment horizontal="right" vertical="top"/>
      <protection/>
    </xf>
    <xf numFmtId="0" fontId="2" fillId="0" borderId="11" xfId="52" applyFont="1" applyBorder="1" applyAlignment="1" applyProtection="1">
      <alignment horizontal="center" vertical="center" wrapText="1"/>
      <protection/>
    </xf>
    <xf numFmtId="0" fontId="2" fillId="0" borderId="32" xfId="52" applyFont="1" applyBorder="1" applyAlignment="1" applyProtection="1">
      <alignment horizontal="left" vertical="center"/>
      <protection/>
    </xf>
    <xf numFmtId="0" fontId="2" fillId="34" borderId="58" xfId="52" applyFill="1" applyBorder="1" applyAlignment="1" applyProtection="1">
      <alignment horizontal="right"/>
      <protection/>
    </xf>
    <xf numFmtId="0" fontId="2" fillId="0" borderId="214" xfId="52" applyFont="1" applyBorder="1" applyAlignment="1" applyProtection="1">
      <alignment horizontal="center" vertical="center" wrapText="1"/>
      <protection/>
    </xf>
    <xf numFmtId="0" fontId="2" fillId="0" borderId="131" xfId="52" applyBorder="1" applyAlignment="1" applyProtection="1">
      <alignment horizontal="center" vertical="center"/>
      <protection/>
    </xf>
    <xf numFmtId="0" fontId="2" fillId="0" borderId="23" xfId="52" applyFont="1" applyBorder="1" applyAlignment="1" applyProtection="1">
      <alignment horizontal="left" wrapText="1"/>
      <protection/>
    </xf>
    <xf numFmtId="0" fontId="2" fillId="0" borderId="10" xfId="52" applyFont="1" applyBorder="1" applyAlignment="1" applyProtection="1">
      <alignment horizontal="center"/>
      <protection locked="0"/>
    </xf>
    <xf numFmtId="0" fontId="18" fillId="0" borderId="0" xfId="52" applyFont="1" applyBorder="1" applyAlignment="1">
      <alignment horizontal="center" wrapText="1"/>
      <protection/>
    </xf>
    <xf numFmtId="0" fontId="19" fillId="0" borderId="213" xfId="52" applyFont="1" applyBorder="1" applyAlignment="1">
      <alignment horizontal="center" vertical="top" wrapText="1"/>
      <protection/>
    </xf>
    <xf numFmtId="0" fontId="18" fillId="0" borderId="0" xfId="52" applyFont="1" applyBorder="1" applyAlignment="1" applyProtection="1">
      <alignment horizontal="center" wrapText="1"/>
      <protection/>
    </xf>
    <xf numFmtId="0" fontId="2" fillId="0" borderId="137" xfId="52" applyFont="1" applyBorder="1" applyAlignment="1" applyProtection="1">
      <alignment horizontal="center" vertical="center"/>
      <protection/>
    </xf>
    <xf numFmtId="0" fontId="2" fillId="0" borderId="215" xfId="52" applyFont="1" applyBorder="1" applyAlignment="1" applyProtection="1">
      <alignment horizontal="center" vertical="center"/>
      <protection/>
    </xf>
    <xf numFmtId="0" fontId="2" fillId="0" borderId="141" xfId="52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6" fillId="0" borderId="123" xfId="0" applyFont="1" applyBorder="1" applyAlignment="1" applyProtection="1">
      <alignment horizontal="center" vertical="center" wrapText="1"/>
      <protection/>
    </xf>
    <xf numFmtId="0" fontId="6" fillId="0" borderId="216" xfId="0" applyFont="1" applyBorder="1" applyAlignment="1" applyProtection="1">
      <alignment horizontal="center" vertical="center" wrapText="1"/>
      <protection/>
    </xf>
    <xf numFmtId="0" fontId="19" fillId="0" borderId="0" xfId="52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/>
    </xf>
    <xf numFmtId="0" fontId="3" fillId="0" borderId="19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45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 wrapText="1"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217" xfId="0" applyFont="1" applyBorder="1" applyAlignment="1" applyProtection="1">
      <alignment horizontal="center" vertical="center" wrapText="1"/>
      <protection/>
    </xf>
    <xf numFmtId="0" fontId="3" fillId="0" borderId="154" xfId="0" applyFont="1" applyBorder="1" applyAlignment="1" applyProtection="1">
      <alignment horizontal="center" vertical="center" wrapText="1"/>
      <protection/>
    </xf>
    <xf numFmtId="0" fontId="3" fillId="0" borderId="15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left" vertical="top" wrapText="1"/>
      <protection/>
    </xf>
    <xf numFmtId="49" fontId="0" fillId="0" borderId="11" xfId="0" applyNumberFormat="1" applyBorder="1" applyAlignment="1" applyProtection="1">
      <alignment horizontal="left" vertical="top" wrapText="1"/>
      <protection/>
    </xf>
    <xf numFmtId="49" fontId="0" fillId="0" borderId="11" xfId="0" applyNumberFormat="1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51" xfId="0" applyFont="1" applyBorder="1" applyAlignment="1" applyProtection="1">
      <alignment horizontal="left" vertical="top" wrapText="1"/>
      <protection/>
    </xf>
    <xf numFmtId="0" fontId="0" fillId="0" borderId="41" xfId="0" applyFont="1" applyBorder="1" applyAlignment="1" applyProtection="1">
      <alignment horizontal="left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естр и иные ф-ции и адвокатирование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SheetLayoutView="75" zoomScalePageLayoutView="0" workbookViewId="0" topLeftCell="A1">
      <selection activeCell="I41" sqref="I41"/>
    </sheetView>
  </sheetViews>
  <sheetFormatPr defaultColWidth="9.140625" defaultRowHeight="12.75"/>
  <cols>
    <col min="1" max="1" width="3.00390625" style="0" customWidth="1"/>
    <col min="2" max="2" width="6.7109375" style="1" customWidth="1"/>
    <col min="3" max="3" width="88.8515625" style="0" customWidth="1"/>
    <col min="4" max="4" width="29.8515625" style="0" customWidth="1"/>
    <col min="5" max="8" width="10.28125" style="0" customWidth="1"/>
  </cols>
  <sheetData>
    <row r="1" spans="3:5" ht="24.75" customHeight="1">
      <c r="C1" s="573" t="s">
        <v>236</v>
      </c>
      <c r="D1" s="574"/>
      <c r="E1" s="574"/>
    </row>
    <row r="2" spans="2:6" ht="12.75" customHeight="1">
      <c r="B2" s="575" t="s">
        <v>0</v>
      </c>
      <c r="C2" s="575"/>
      <c r="D2" s="575"/>
      <c r="E2" s="575"/>
      <c r="F2" s="575"/>
    </row>
    <row r="3" spans="2:6" ht="17.25" customHeight="1">
      <c r="B3" s="576" t="s">
        <v>1</v>
      </c>
      <c r="C3" s="576"/>
      <c r="D3" s="2"/>
      <c r="E3" s="3"/>
      <c r="F3" s="3"/>
    </row>
    <row r="4" spans="1:8" ht="12.75" customHeight="1">
      <c r="A4" t="s">
        <v>2</v>
      </c>
      <c r="B4" s="577" t="s">
        <v>3</v>
      </c>
      <c r="C4" s="577"/>
      <c r="D4" s="577"/>
      <c r="E4" s="577"/>
      <c r="F4" s="577"/>
      <c r="G4" s="577"/>
      <c r="H4" s="577"/>
    </row>
    <row r="5" spans="2:8" ht="37.5" customHeight="1">
      <c r="B5" s="577"/>
      <c r="C5" s="577"/>
      <c r="D5" s="577"/>
      <c r="E5" s="577"/>
      <c r="F5" s="577"/>
      <c r="G5" s="577"/>
      <c r="H5" s="577"/>
    </row>
    <row r="6" spans="2:14" ht="13.5" customHeight="1">
      <c r="B6" s="4"/>
      <c r="C6" s="4"/>
      <c r="D6" s="4"/>
      <c r="K6" s="582"/>
      <c r="L6" s="582"/>
      <c r="M6" s="582"/>
      <c r="N6" s="582"/>
    </row>
    <row r="7" spans="2:14" ht="15.75">
      <c r="B7" s="5"/>
      <c r="C7" s="5" t="s">
        <v>4</v>
      </c>
      <c r="D7" s="6" t="s">
        <v>5</v>
      </c>
      <c r="E7" s="7" t="s">
        <v>237</v>
      </c>
      <c r="F7" s="8" t="s">
        <v>6</v>
      </c>
      <c r="G7" s="9" t="s">
        <v>238</v>
      </c>
      <c r="H7" s="10"/>
      <c r="K7" s="582"/>
      <c r="L7" s="582"/>
      <c r="M7" s="582"/>
      <c r="N7" s="582"/>
    </row>
    <row r="8" spans="2:14" ht="15.75">
      <c r="B8" s="5"/>
      <c r="C8" s="5"/>
      <c r="D8" s="5"/>
      <c r="G8" s="10"/>
      <c r="H8" s="10"/>
      <c r="K8" s="582"/>
      <c r="L8" s="582"/>
      <c r="M8" s="582"/>
      <c r="N8" s="582"/>
    </row>
    <row r="9" spans="2:14" ht="30.75" customHeight="1">
      <c r="B9" s="11"/>
      <c r="C9" s="583" t="s">
        <v>7</v>
      </c>
      <c r="D9" s="583"/>
      <c r="E9" s="583"/>
      <c r="F9" s="583"/>
      <c r="G9" s="583"/>
      <c r="H9" s="12"/>
      <c r="K9" s="582"/>
      <c r="L9" s="582"/>
      <c r="M9" s="582"/>
      <c r="N9" s="582"/>
    </row>
    <row r="10" spans="2:14" ht="12.75">
      <c r="B10" s="11"/>
      <c r="C10" s="12"/>
      <c r="D10" s="12"/>
      <c r="E10" s="12"/>
      <c r="F10" s="12"/>
      <c r="G10" s="12"/>
      <c r="H10" s="12"/>
      <c r="K10" s="582"/>
      <c r="L10" s="582"/>
      <c r="M10" s="582"/>
      <c r="N10" s="582"/>
    </row>
    <row r="11" spans="2:14" ht="12.75">
      <c r="B11" s="13"/>
      <c r="C11" s="14"/>
      <c r="D11" s="14"/>
      <c r="E11" s="15" t="s">
        <v>8</v>
      </c>
      <c r="F11" s="15" t="s">
        <v>9</v>
      </c>
      <c r="G11" s="16" t="s">
        <v>10</v>
      </c>
      <c r="H11" s="17" t="s">
        <v>11</v>
      </c>
      <c r="K11" s="582"/>
      <c r="L11" s="582"/>
      <c r="M11" s="582"/>
      <c r="N11" s="582"/>
    </row>
    <row r="12" spans="2:8" ht="12.75">
      <c r="B12" s="18" t="s">
        <v>12</v>
      </c>
      <c r="C12" s="15" t="s">
        <v>13</v>
      </c>
      <c r="D12" s="15"/>
      <c r="E12" s="15">
        <v>1</v>
      </c>
      <c r="F12" s="15">
        <v>2</v>
      </c>
      <c r="G12" s="16">
        <v>3</v>
      </c>
      <c r="H12" s="19">
        <v>4</v>
      </c>
    </row>
    <row r="13" spans="2:8" ht="15">
      <c r="B13" s="20" t="s">
        <v>14</v>
      </c>
      <c r="C13" s="584" t="s">
        <v>15</v>
      </c>
      <c r="D13" s="584"/>
      <c r="E13" s="21">
        <v>5</v>
      </c>
      <c r="F13" s="21">
        <v>22</v>
      </c>
      <c r="G13" s="22">
        <v>23</v>
      </c>
      <c r="H13" s="23">
        <f>SUM(E13:G13)</f>
        <v>50</v>
      </c>
    </row>
    <row r="14" spans="2:8" ht="15">
      <c r="B14" s="24" t="s">
        <v>16</v>
      </c>
      <c r="C14" s="578" t="s">
        <v>17</v>
      </c>
      <c r="D14" s="578"/>
      <c r="E14" s="25">
        <v>2</v>
      </c>
      <c r="F14" s="26">
        <v>5</v>
      </c>
      <c r="G14" s="27">
        <v>5</v>
      </c>
      <c r="H14" s="28">
        <f>SUM(E14:G14)</f>
        <v>12</v>
      </c>
    </row>
    <row r="15" spans="2:8" ht="15">
      <c r="B15" s="29" t="s">
        <v>18</v>
      </c>
      <c r="C15" s="578" t="s">
        <v>19</v>
      </c>
      <c r="D15" s="578"/>
      <c r="E15" s="26">
        <v>1</v>
      </c>
      <c r="F15" s="26">
        <v>2</v>
      </c>
      <c r="G15" s="30">
        <v>4</v>
      </c>
      <c r="H15" s="28">
        <f>SUM(E15:G15)</f>
        <v>7</v>
      </c>
    </row>
    <row r="16" spans="2:8" ht="15">
      <c r="B16" s="29" t="s">
        <v>20</v>
      </c>
      <c r="C16" s="504" t="s">
        <v>182</v>
      </c>
      <c r="D16" s="504"/>
      <c r="E16" s="26">
        <v>1</v>
      </c>
      <c r="F16" s="26">
        <v>0</v>
      </c>
      <c r="G16" s="507">
        <v>0</v>
      </c>
      <c r="H16" s="28">
        <f>SUM(E16:G16)</f>
        <v>1</v>
      </c>
    </row>
    <row r="17" spans="2:8" ht="15">
      <c r="B17" s="29" t="s">
        <v>22</v>
      </c>
      <c r="C17" s="578" t="s">
        <v>21</v>
      </c>
      <c r="D17" s="578"/>
      <c r="E17" s="26">
        <v>1</v>
      </c>
      <c r="F17" s="26">
        <v>14</v>
      </c>
      <c r="G17" s="506">
        <v>3</v>
      </c>
      <c r="H17" s="28">
        <f>SUM(E17:G17)</f>
        <v>18</v>
      </c>
    </row>
    <row r="18" spans="2:8" ht="15">
      <c r="B18" s="580" t="s">
        <v>25</v>
      </c>
      <c r="C18" s="578" t="s">
        <v>23</v>
      </c>
      <c r="D18" s="578"/>
      <c r="E18" s="26">
        <v>1</v>
      </c>
      <c r="F18" s="26">
        <v>2</v>
      </c>
      <c r="G18" s="27">
        <v>11</v>
      </c>
      <c r="H18" s="28">
        <f>SUM(E18:G18)</f>
        <v>14</v>
      </c>
    </row>
    <row r="19" spans="2:8" ht="15">
      <c r="B19" s="580"/>
      <c r="C19" s="581" t="s">
        <v>24</v>
      </c>
      <c r="D19" s="581"/>
      <c r="E19" s="31">
        <f>IF((E17+E18)=0,0,E18/(E17+E18))</f>
        <v>0.5</v>
      </c>
      <c r="F19" s="31">
        <f>IF((F17+F18)=0,0,F18/(F17+F18))</f>
        <v>0.125</v>
      </c>
      <c r="G19" s="32">
        <f>IF((G17+G18)=0,0,G18/(G17+G18))</f>
        <v>0.7857142857142857</v>
      </c>
      <c r="H19" s="33">
        <f>IF((H17+H18)=0,0,H18/(H17+H18))</f>
        <v>0.4375</v>
      </c>
    </row>
    <row r="20" spans="2:8" ht="30" customHeight="1">
      <c r="B20" s="505" t="s">
        <v>183</v>
      </c>
      <c r="C20" s="579" t="s">
        <v>179</v>
      </c>
      <c r="D20" s="579"/>
      <c r="E20" s="35">
        <v>1</v>
      </c>
      <c r="F20" s="35">
        <v>2</v>
      </c>
      <c r="G20" s="36">
        <v>11</v>
      </c>
      <c r="H20" s="28">
        <f>E20+F20+G20</f>
        <v>14</v>
      </c>
    </row>
    <row r="21" spans="2:8" ht="15">
      <c r="B21" s="580" t="s">
        <v>184</v>
      </c>
      <c r="C21" s="578" t="s">
        <v>26</v>
      </c>
      <c r="D21" s="578"/>
      <c r="E21" s="26">
        <v>1</v>
      </c>
      <c r="F21" s="26">
        <v>2</v>
      </c>
      <c r="G21" s="27">
        <v>10</v>
      </c>
      <c r="H21" s="28">
        <f>E21+F21+G21</f>
        <v>13</v>
      </c>
    </row>
    <row r="22" spans="2:8" ht="30" customHeight="1">
      <c r="B22" s="580"/>
      <c r="C22" s="592" t="s">
        <v>27</v>
      </c>
      <c r="D22" s="592"/>
      <c r="E22" s="31">
        <f>IF((E13-E14)=0,0,E21/(E13-E14))</f>
        <v>0.3333333333333333</v>
      </c>
      <c r="F22" s="31">
        <f>IF((F13-F14)=0,0,F21/(F13-F14))</f>
        <v>0.11764705882352941</v>
      </c>
      <c r="G22" s="32">
        <f>IF((G13-G14)=0,0,G21/(G13-G14))</f>
        <v>0.5555555555555556</v>
      </c>
      <c r="H22" s="33">
        <f>IF((H13-H14)=0,0,H21/(H13-H14))</f>
        <v>0.34210526315789475</v>
      </c>
    </row>
    <row r="23" spans="2:8" ht="30" customHeight="1">
      <c r="B23" s="38" t="s">
        <v>185</v>
      </c>
      <c r="C23" s="593" t="s">
        <v>229</v>
      </c>
      <c r="D23" s="593"/>
      <c r="E23" s="39">
        <v>1</v>
      </c>
      <c r="F23" s="39"/>
      <c r="G23" s="40"/>
      <c r="H23" s="28">
        <f>E23+F23+G23</f>
        <v>1</v>
      </c>
    </row>
    <row r="24" spans="2:8" ht="29.25" customHeight="1">
      <c r="B24" s="594" t="s">
        <v>186</v>
      </c>
      <c r="C24" s="595" t="s">
        <v>195</v>
      </c>
      <c r="D24" s="555" t="s">
        <v>234</v>
      </c>
      <c r="E24" s="41">
        <v>1</v>
      </c>
      <c r="F24" s="41"/>
      <c r="G24" s="42"/>
      <c r="H24" s="28">
        <f>E24+F24+G24</f>
        <v>1</v>
      </c>
    </row>
    <row r="25" spans="2:8" ht="15">
      <c r="B25" s="594"/>
      <c r="C25" s="595"/>
      <c r="D25" s="555" t="s">
        <v>235</v>
      </c>
      <c r="E25" s="41"/>
      <c r="F25" s="41"/>
      <c r="G25" s="42"/>
      <c r="H25" s="28">
        <f>E25+F25+G25</f>
        <v>0</v>
      </c>
    </row>
    <row r="26" spans="2:8" ht="15">
      <c r="B26" s="594"/>
      <c r="C26" s="595"/>
      <c r="D26" s="34"/>
      <c r="E26" s="41"/>
      <c r="F26" s="41"/>
      <c r="G26" s="42"/>
      <c r="H26" s="552">
        <f>E26+F26</f>
        <v>0</v>
      </c>
    </row>
    <row r="27" spans="2:8" ht="15">
      <c r="B27" s="594"/>
      <c r="C27" s="595"/>
      <c r="D27" s="37" t="s">
        <v>28</v>
      </c>
      <c r="E27" s="43">
        <f>E24+E25</f>
        <v>1</v>
      </c>
      <c r="F27" s="43">
        <f>F24+F25</f>
        <v>0</v>
      </c>
      <c r="G27" s="43">
        <f>G24+G25</f>
        <v>0</v>
      </c>
      <c r="H27" s="28">
        <f>H24+H25</f>
        <v>1</v>
      </c>
    </row>
    <row r="28" spans="2:8" ht="15">
      <c r="B28" s="29" t="s">
        <v>187</v>
      </c>
      <c r="C28" s="596" t="s">
        <v>29</v>
      </c>
      <c r="D28" s="597"/>
      <c r="E28" s="44">
        <f>E30+E34+E35+E36</f>
        <v>1</v>
      </c>
      <c r="F28" s="44"/>
      <c r="G28" s="44"/>
      <c r="H28" s="45">
        <f>E28+F28+G28</f>
        <v>1</v>
      </c>
    </row>
    <row r="29" spans="2:8" ht="15" customHeight="1">
      <c r="B29" s="585" t="s">
        <v>30</v>
      </c>
      <c r="C29" s="586"/>
      <c r="D29" s="586"/>
      <c r="E29" s="586"/>
      <c r="F29" s="586"/>
      <c r="G29" s="586"/>
      <c r="H29" s="587"/>
    </row>
    <row r="30" spans="2:8" ht="14.25">
      <c r="B30" s="46" t="s">
        <v>188</v>
      </c>
      <c r="C30" s="588" t="s">
        <v>31</v>
      </c>
      <c r="D30" s="589"/>
      <c r="E30" s="47"/>
      <c r="F30" s="47"/>
      <c r="G30" s="48"/>
      <c r="H30" s="49">
        <f>E30+F30+G30</f>
        <v>0</v>
      </c>
    </row>
    <row r="31" spans="2:8" ht="14.25">
      <c r="B31" s="51" t="s">
        <v>189</v>
      </c>
      <c r="C31" s="590" t="s">
        <v>32</v>
      </c>
      <c r="D31" s="591"/>
      <c r="E31" s="52"/>
      <c r="F31" s="52"/>
      <c r="G31" s="53"/>
      <c r="H31" s="50">
        <f>E31+F31+G31</f>
        <v>0</v>
      </c>
    </row>
    <row r="32" spans="2:8" ht="14.25">
      <c r="B32" s="51" t="s">
        <v>190</v>
      </c>
      <c r="C32" s="590" t="s">
        <v>180</v>
      </c>
      <c r="D32" s="591"/>
      <c r="E32" s="52"/>
      <c r="F32" s="52"/>
      <c r="G32" s="53"/>
      <c r="H32" s="50">
        <f>E32+F32+G32</f>
        <v>0</v>
      </c>
    </row>
    <row r="33" spans="2:8" ht="14.25">
      <c r="B33" s="293" t="s">
        <v>191</v>
      </c>
      <c r="C33" s="603" t="s">
        <v>174</v>
      </c>
      <c r="D33" s="604"/>
      <c r="E33" s="291"/>
      <c r="F33" s="291"/>
      <c r="G33" s="292"/>
      <c r="H33" s="50">
        <f>E33+F33+G33</f>
        <v>0</v>
      </c>
    </row>
    <row r="34" spans="2:8" ht="13.5" customHeight="1">
      <c r="B34" s="54" t="s">
        <v>192</v>
      </c>
      <c r="C34" s="599" t="s">
        <v>181</v>
      </c>
      <c r="D34" s="600"/>
      <c r="E34" s="55"/>
      <c r="F34" s="55"/>
      <c r="G34" s="56"/>
      <c r="H34" s="28">
        <f>E34+F34+G34</f>
        <v>0</v>
      </c>
    </row>
    <row r="35" spans="2:8" ht="13.5" customHeight="1">
      <c r="B35" s="51" t="s">
        <v>193</v>
      </c>
      <c r="C35" s="601" t="s">
        <v>33</v>
      </c>
      <c r="D35" s="602"/>
      <c r="E35" s="52"/>
      <c r="F35" s="52"/>
      <c r="G35" s="53"/>
      <c r="H35" s="28">
        <f>E35+F35+G35</f>
        <v>0</v>
      </c>
    </row>
    <row r="36" spans="2:8" ht="13.5" customHeight="1">
      <c r="B36" s="57" t="s">
        <v>194</v>
      </c>
      <c r="C36" s="605" t="s">
        <v>34</v>
      </c>
      <c r="D36" s="606"/>
      <c r="E36" s="58">
        <v>1</v>
      </c>
      <c r="F36" s="58">
        <v>2</v>
      </c>
      <c r="G36" s="59">
        <v>11</v>
      </c>
      <c r="H36" s="45">
        <f>E36+F36+G36</f>
        <v>14</v>
      </c>
    </row>
    <row r="37" spans="2:8" ht="13.5" customHeight="1">
      <c r="B37" s="11"/>
      <c r="C37" s="12"/>
      <c r="D37" s="12"/>
      <c r="E37" s="12"/>
      <c r="F37" s="12"/>
      <c r="G37" s="12"/>
      <c r="H37" s="12"/>
    </row>
    <row r="38" spans="2:8" ht="13.5" customHeight="1">
      <c r="B38" s="11"/>
      <c r="C38" s="12"/>
      <c r="D38" s="12"/>
      <c r="E38" s="12"/>
      <c r="F38" s="12"/>
      <c r="G38" s="12"/>
      <c r="H38" s="12"/>
    </row>
    <row r="39" spans="2:8" ht="12.75">
      <c r="B39" s="60" t="s">
        <v>35</v>
      </c>
      <c r="C39" s="61" t="s">
        <v>36</v>
      </c>
      <c r="D39" s="62"/>
      <c r="E39" s="62" t="s">
        <v>37</v>
      </c>
      <c r="F39" s="12"/>
      <c r="G39" s="12"/>
      <c r="H39" s="12"/>
    </row>
    <row r="40" spans="2:8" ht="12.75">
      <c r="B40" s="63" t="s">
        <v>38</v>
      </c>
      <c r="C40" s="16" t="s">
        <v>39</v>
      </c>
      <c r="D40" s="64"/>
      <c r="E40" s="65">
        <v>5</v>
      </c>
      <c r="F40" s="12"/>
      <c r="G40" s="12"/>
      <c r="H40" s="12"/>
    </row>
    <row r="41" spans="2:8" ht="12.75">
      <c r="B41" s="66">
        <v>8</v>
      </c>
      <c r="C41" s="67" t="s">
        <v>40</v>
      </c>
      <c r="D41" s="68"/>
      <c r="E41" s="69">
        <v>35</v>
      </c>
      <c r="F41" s="12"/>
      <c r="G41" s="12"/>
      <c r="H41" s="12"/>
    </row>
    <row r="42" spans="2:8" ht="12.75">
      <c r="B42" s="70">
        <v>9</v>
      </c>
      <c r="C42" s="71" t="s">
        <v>41</v>
      </c>
      <c r="D42" s="72"/>
      <c r="E42" s="73">
        <f>IF(E41=0,0,H13/E41)</f>
        <v>1.4285714285714286</v>
      </c>
      <c r="F42" s="12"/>
      <c r="G42" s="12"/>
      <c r="H42" s="12"/>
    </row>
    <row r="43" spans="2:8" ht="12.75">
      <c r="B43" s="11"/>
      <c r="C43" s="12"/>
      <c r="D43" s="12"/>
      <c r="E43" s="12"/>
      <c r="F43" s="12"/>
      <c r="G43" s="12"/>
      <c r="H43" s="12"/>
    </row>
    <row r="45" ht="12.75">
      <c r="B45" s="74"/>
    </row>
    <row r="46" spans="2:7" ht="26.25" customHeight="1">
      <c r="B46" s="75"/>
      <c r="C46" s="598"/>
      <c r="D46" s="598"/>
      <c r="E46" s="598"/>
      <c r="F46" s="598"/>
      <c r="G46" s="598"/>
    </row>
    <row r="47" spans="2:7" ht="12.75">
      <c r="B47" s="75"/>
      <c r="C47" s="598"/>
      <c r="D47" s="598"/>
      <c r="E47" s="598"/>
      <c r="F47" s="598"/>
      <c r="G47" s="598"/>
    </row>
    <row r="48" ht="25.5" customHeight="1"/>
    <row r="49" ht="12.75" customHeight="1"/>
  </sheetData>
  <sheetProtection selectLockedCells="1"/>
  <mergeCells count="31">
    <mergeCell ref="C46:G46"/>
    <mergeCell ref="C47:G47"/>
    <mergeCell ref="C34:D34"/>
    <mergeCell ref="C35:D35"/>
    <mergeCell ref="C33:D33"/>
    <mergeCell ref="C36:D36"/>
    <mergeCell ref="B29:H29"/>
    <mergeCell ref="C30:D30"/>
    <mergeCell ref="C31:D31"/>
    <mergeCell ref="C32:D32"/>
    <mergeCell ref="B21:B22"/>
    <mergeCell ref="C21:D21"/>
    <mergeCell ref="C22:D22"/>
    <mergeCell ref="C23:D23"/>
    <mergeCell ref="B24:B27"/>
    <mergeCell ref="C24:C27"/>
    <mergeCell ref="C28:D28"/>
    <mergeCell ref="C20:D20"/>
    <mergeCell ref="B18:B19"/>
    <mergeCell ref="C18:D18"/>
    <mergeCell ref="C19:D19"/>
    <mergeCell ref="K6:N11"/>
    <mergeCell ref="C9:G9"/>
    <mergeCell ref="C13:D13"/>
    <mergeCell ref="C14:D14"/>
    <mergeCell ref="C15:D15"/>
    <mergeCell ref="C1:E1"/>
    <mergeCell ref="B2:F2"/>
    <mergeCell ref="B3:C3"/>
    <mergeCell ref="B4:H5"/>
    <mergeCell ref="C17:D17"/>
  </mergeCells>
  <printOptions/>
  <pageMargins left="0.4" right="0.7479166666666667" top="0.2902777777777778" bottom="0.2798611111111111" header="0.2902777777777778" footer="0.5118055555555555"/>
  <pageSetup firstPageNumber="42" useFirstPageNumber="1" fitToHeight="1" fitToWidth="1" horizontalDpi="300" verticalDpi="300" orientation="landscape" paperSize="9" scale="61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zoomScale="75" zoomScaleNormal="75" zoomScaleSheetLayoutView="75" zoomScalePageLayoutView="0" workbookViewId="0" topLeftCell="A1">
      <selection activeCell="C33" sqref="C33"/>
    </sheetView>
  </sheetViews>
  <sheetFormatPr defaultColWidth="9.140625" defaultRowHeight="12.75"/>
  <cols>
    <col min="1" max="1" width="0.85546875" style="0" customWidth="1"/>
    <col min="2" max="2" width="9.57421875" style="76" customWidth="1"/>
    <col min="3" max="3" width="71.7109375" style="0" customWidth="1"/>
    <col min="4" max="4" width="34.00390625" style="0" customWidth="1"/>
    <col min="5" max="5" width="17.8515625" style="0" customWidth="1"/>
    <col min="6" max="17" width="6.00390625" style="0" customWidth="1"/>
    <col min="18" max="18" width="10.28125" style="0" customWidth="1"/>
  </cols>
  <sheetData>
    <row r="1" spans="4:17" ht="24" customHeight="1" thickBot="1">
      <c r="D1" s="607" t="s">
        <v>236</v>
      </c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</row>
    <row r="2" spans="2:18" ht="18" customHeight="1">
      <c r="B2" s="608" t="s">
        <v>43</v>
      </c>
      <c r="C2" s="608"/>
      <c r="D2" s="609" t="s">
        <v>44</v>
      </c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10"/>
    </row>
    <row r="3" spans="3:14" ht="31.5" customHeight="1" thickBot="1">
      <c r="C3" s="610" t="s">
        <v>45</v>
      </c>
      <c r="D3" s="610"/>
      <c r="E3" s="610"/>
      <c r="F3" s="77" t="s">
        <v>46</v>
      </c>
      <c r="G3" s="77"/>
      <c r="H3" s="611" t="str">
        <f>'1.Жалобы'!E7</f>
        <v>01.07.2012 г.</v>
      </c>
      <c r="I3" s="611"/>
      <c r="J3" s="611"/>
      <c r="K3" s="77" t="s">
        <v>6</v>
      </c>
      <c r="L3" s="611" t="str">
        <f>'1.Жалобы'!G7</f>
        <v>30.09.2012 г.</v>
      </c>
      <c r="M3" s="611"/>
      <c r="N3" s="611"/>
    </row>
    <row r="4" ht="13.5" thickBot="1"/>
    <row r="5" spans="2:18" ht="15" customHeight="1">
      <c r="B5" s="623"/>
      <c r="C5" s="626"/>
      <c r="D5" s="627"/>
      <c r="E5" s="632" t="s">
        <v>47</v>
      </c>
      <c r="F5" s="644" t="s">
        <v>48</v>
      </c>
      <c r="G5" s="635"/>
      <c r="H5" s="635"/>
      <c r="I5" s="635"/>
      <c r="J5" s="635"/>
      <c r="K5" s="635"/>
      <c r="L5" s="635"/>
      <c r="M5" s="635"/>
      <c r="N5" s="636"/>
      <c r="O5" s="634" t="s">
        <v>49</v>
      </c>
      <c r="P5" s="635"/>
      <c r="Q5" s="636"/>
      <c r="R5" s="612" t="s">
        <v>50</v>
      </c>
    </row>
    <row r="6" spans="2:18" ht="15">
      <c r="B6" s="624"/>
      <c r="C6" s="628"/>
      <c r="D6" s="629"/>
      <c r="E6" s="633"/>
      <c r="F6" s="615" t="s">
        <v>51</v>
      </c>
      <c r="G6" s="616"/>
      <c r="H6" s="616"/>
      <c r="I6" s="616" t="s">
        <v>52</v>
      </c>
      <c r="J6" s="616"/>
      <c r="K6" s="616"/>
      <c r="L6" s="616" t="s">
        <v>28</v>
      </c>
      <c r="M6" s="616"/>
      <c r="N6" s="617"/>
      <c r="O6" s="637"/>
      <c r="P6" s="616"/>
      <c r="Q6" s="617"/>
      <c r="R6" s="613"/>
    </row>
    <row r="7" spans="2:18" ht="12.75" customHeight="1" thickBot="1">
      <c r="B7" s="625"/>
      <c r="C7" s="630"/>
      <c r="D7" s="631"/>
      <c r="E7" s="230" t="s">
        <v>8</v>
      </c>
      <c r="F7" s="231" t="s">
        <v>8</v>
      </c>
      <c r="G7" s="232" t="s">
        <v>9</v>
      </c>
      <c r="H7" s="232" t="s">
        <v>10</v>
      </c>
      <c r="I7" s="232" t="s">
        <v>8</v>
      </c>
      <c r="J7" s="232" t="s">
        <v>9</v>
      </c>
      <c r="K7" s="232" t="s">
        <v>10</v>
      </c>
      <c r="L7" s="232" t="s">
        <v>8</v>
      </c>
      <c r="M7" s="232" t="s">
        <v>9</v>
      </c>
      <c r="N7" s="233" t="s">
        <v>10</v>
      </c>
      <c r="O7" s="234" t="s">
        <v>8</v>
      </c>
      <c r="P7" s="235" t="s">
        <v>9</v>
      </c>
      <c r="Q7" s="236" t="s">
        <v>10</v>
      </c>
      <c r="R7" s="614"/>
    </row>
    <row r="8" spans="2:18" ht="13.5" thickBot="1">
      <c r="B8" s="237" t="s">
        <v>12</v>
      </c>
      <c r="C8" s="638" t="s">
        <v>13</v>
      </c>
      <c r="D8" s="639"/>
      <c r="E8" s="238">
        <v>1</v>
      </c>
      <c r="F8" s="239">
        <v>2</v>
      </c>
      <c r="G8" s="240">
        <v>3</v>
      </c>
      <c r="H8" s="240">
        <v>4</v>
      </c>
      <c r="I8" s="240">
        <v>5</v>
      </c>
      <c r="J8" s="240">
        <v>6</v>
      </c>
      <c r="K8" s="240">
        <v>7</v>
      </c>
      <c r="L8" s="240">
        <v>8</v>
      </c>
      <c r="M8" s="240">
        <v>9</v>
      </c>
      <c r="N8" s="241">
        <v>10</v>
      </c>
      <c r="O8" s="242">
        <v>11</v>
      </c>
      <c r="P8" s="240">
        <v>12</v>
      </c>
      <c r="Q8" s="241">
        <v>13</v>
      </c>
      <c r="R8" s="243">
        <v>14</v>
      </c>
    </row>
    <row r="9" spans="2:18" ht="15">
      <c r="B9" s="244">
        <v>1</v>
      </c>
      <c r="C9" s="640" t="s">
        <v>53</v>
      </c>
      <c r="D9" s="641"/>
      <c r="E9" s="329">
        <v>3</v>
      </c>
      <c r="F9" s="325">
        <v>1</v>
      </c>
      <c r="G9" s="245">
        <v>1</v>
      </c>
      <c r="H9" s="245">
        <v>1</v>
      </c>
      <c r="I9" s="245">
        <v>3</v>
      </c>
      <c r="J9" s="245">
        <v>3</v>
      </c>
      <c r="K9" s="333">
        <v>10</v>
      </c>
      <c r="L9" s="248">
        <f aca="true" t="shared" si="0" ref="L9:N13">F9+I9</f>
        <v>4</v>
      </c>
      <c r="M9" s="246">
        <f t="shared" si="0"/>
        <v>4</v>
      </c>
      <c r="N9" s="336">
        <f t="shared" si="0"/>
        <v>11</v>
      </c>
      <c r="O9" s="248">
        <f>E9+L9</f>
        <v>7</v>
      </c>
      <c r="P9" s="246">
        <f aca="true" t="shared" si="1" ref="P9:Q13">M9</f>
        <v>4</v>
      </c>
      <c r="Q9" s="336">
        <f t="shared" si="1"/>
        <v>11</v>
      </c>
      <c r="R9" s="249">
        <f>O9+P9+Q9</f>
        <v>22</v>
      </c>
    </row>
    <row r="10" spans="2:18" ht="15">
      <c r="B10" s="244">
        <v>2</v>
      </c>
      <c r="C10" s="250" t="s">
        <v>166</v>
      </c>
      <c r="D10" s="251"/>
      <c r="E10" s="330"/>
      <c r="F10" s="326"/>
      <c r="G10" s="252"/>
      <c r="H10" s="252"/>
      <c r="I10" s="252"/>
      <c r="J10" s="252"/>
      <c r="K10" s="334"/>
      <c r="L10" s="254">
        <f>F10+I10</f>
        <v>0</v>
      </c>
      <c r="M10" s="253">
        <f>G10+J10</f>
        <v>0</v>
      </c>
      <c r="N10" s="337">
        <f>H10+K10</f>
        <v>0</v>
      </c>
      <c r="O10" s="254">
        <f>E10+L10</f>
        <v>0</v>
      </c>
      <c r="P10" s="253">
        <f>M10</f>
        <v>0</v>
      </c>
      <c r="Q10" s="337">
        <f>N10</f>
        <v>0</v>
      </c>
      <c r="R10" s="255">
        <f>O10+P10+Q10</f>
        <v>0</v>
      </c>
    </row>
    <row r="11" spans="2:18" ht="15">
      <c r="B11" s="554" t="s">
        <v>230</v>
      </c>
      <c r="C11" s="642" t="s">
        <v>167</v>
      </c>
      <c r="D11" s="643"/>
      <c r="E11" s="331"/>
      <c r="F11" s="327"/>
      <c r="G11" s="257"/>
      <c r="H11" s="257"/>
      <c r="I11" s="257">
        <v>2</v>
      </c>
      <c r="J11" s="257">
        <v>2</v>
      </c>
      <c r="K11" s="335">
        <v>2</v>
      </c>
      <c r="L11" s="259">
        <f t="shared" si="0"/>
        <v>2</v>
      </c>
      <c r="M11" s="258">
        <f t="shared" si="0"/>
        <v>2</v>
      </c>
      <c r="N11" s="338">
        <f t="shared" si="0"/>
        <v>2</v>
      </c>
      <c r="O11" s="259">
        <f>E11+L11</f>
        <v>2</v>
      </c>
      <c r="P11" s="258">
        <f t="shared" si="1"/>
        <v>2</v>
      </c>
      <c r="Q11" s="338">
        <f t="shared" si="1"/>
        <v>2</v>
      </c>
      <c r="R11" s="260">
        <f>O11+P11+Q11</f>
        <v>6</v>
      </c>
    </row>
    <row r="12" spans="2:18" ht="15">
      <c r="B12" s="256">
        <v>3</v>
      </c>
      <c r="C12" s="642" t="s">
        <v>168</v>
      </c>
      <c r="D12" s="643"/>
      <c r="E12" s="331"/>
      <c r="F12" s="327">
        <v>509</v>
      </c>
      <c r="G12" s="257">
        <v>50</v>
      </c>
      <c r="H12" s="257">
        <v>16</v>
      </c>
      <c r="I12" s="257">
        <v>22</v>
      </c>
      <c r="J12" s="257">
        <v>48</v>
      </c>
      <c r="K12" s="335">
        <v>212</v>
      </c>
      <c r="L12" s="259">
        <f t="shared" si="0"/>
        <v>531</v>
      </c>
      <c r="M12" s="258">
        <f t="shared" si="0"/>
        <v>98</v>
      </c>
      <c r="N12" s="338">
        <f t="shared" si="0"/>
        <v>228</v>
      </c>
      <c r="O12" s="259">
        <f>E12+L12</f>
        <v>531</v>
      </c>
      <c r="P12" s="258">
        <f t="shared" si="1"/>
        <v>98</v>
      </c>
      <c r="Q12" s="338">
        <f t="shared" si="1"/>
        <v>228</v>
      </c>
      <c r="R12" s="260">
        <f>O12+P12+Q12</f>
        <v>857</v>
      </c>
    </row>
    <row r="13" spans="2:18" ht="30.75" customHeight="1">
      <c r="B13" s="618" t="s">
        <v>20</v>
      </c>
      <c r="C13" s="642" t="s">
        <v>169</v>
      </c>
      <c r="D13" s="643"/>
      <c r="E13" s="331"/>
      <c r="F13" s="327">
        <v>3</v>
      </c>
      <c r="G13" s="257">
        <v>1</v>
      </c>
      <c r="H13" s="257">
        <v>7</v>
      </c>
      <c r="I13" s="257">
        <v>12</v>
      </c>
      <c r="J13" s="257">
        <v>6</v>
      </c>
      <c r="K13" s="335">
        <v>9</v>
      </c>
      <c r="L13" s="259">
        <f t="shared" si="0"/>
        <v>15</v>
      </c>
      <c r="M13" s="258">
        <f t="shared" si="0"/>
        <v>7</v>
      </c>
      <c r="N13" s="338">
        <f t="shared" si="0"/>
        <v>16</v>
      </c>
      <c r="O13" s="259">
        <f>E13+L13</f>
        <v>15</v>
      </c>
      <c r="P13" s="258">
        <f t="shared" si="1"/>
        <v>7</v>
      </c>
      <c r="Q13" s="338">
        <f t="shared" si="1"/>
        <v>16</v>
      </c>
      <c r="R13" s="260">
        <f>O13+P13+Q13</f>
        <v>38</v>
      </c>
    </row>
    <row r="14" spans="2:18" ht="24.75" customHeight="1" thickBot="1">
      <c r="B14" s="619"/>
      <c r="C14" s="261"/>
      <c r="D14" s="262"/>
      <c r="E14" s="352"/>
      <c r="F14" s="353"/>
      <c r="G14" s="354"/>
      <c r="H14" s="354"/>
      <c r="I14" s="354"/>
      <c r="J14" s="354"/>
      <c r="K14" s="355"/>
      <c r="L14" s="259"/>
      <c r="M14" s="258"/>
      <c r="N14" s="338"/>
      <c r="O14" s="259"/>
      <c r="P14" s="258"/>
      <c r="Q14" s="338"/>
      <c r="R14" s="260"/>
    </row>
    <row r="15" spans="2:18" ht="42" customHeight="1" thickBot="1">
      <c r="B15" s="620"/>
      <c r="C15" s="621" t="s">
        <v>170</v>
      </c>
      <c r="D15" s="622"/>
      <c r="E15" s="360">
        <f aca="true" t="shared" si="2" ref="E15:R15">IF(E12=0,0,E13/E12)</f>
        <v>0</v>
      </c>
      <c r="F15" s="361">
        <f t="shared" si="2"/>
        <v>0.005893909626719057</v>
      </c>
      <c r="G15" s="362">
        <f t="shared" si="2"/>
        <v>0.02</v>
      </c>
      <c r="H15" s="362">
        <f t="shared" si="2"/>
        <v>0.4375</v>
      </c>
      <c r="I15" s="362">
        <f t="shared" si="2"/>
        <v>0.5454545454545454</v>
      </c>
      <c r="J15" s="362">
        <f t="shared" si="2"/>
        <v>0.125</v>
      </c>
      <c r="K15" s="363">
        <f t="shared" si="2"/>
        <v>0.04245283018867924</v>
      </c>
      <c r="L15" s="263">
        <f t="shared" si="2"/>
        <v>0.02824858757062147</v>
      </c>
      <c r="M15" s="264">
        <f t="shared" si="2"/>
        <v>0.07142857142857142</v>
      </c>
      <c r="N15" s="339">
        <f t="shared" si="2"/>
        <v>0.07017543859649122</v>
      </c>
      <c r="O15" s="263">
        <f t="shared" si="2"/>
        <v>0.02824858757062147</v>
      </c>
      <c r="P15" s="264">
        <f t="shared" si="2"/>
        <v>0.07142857142857142</v>
      </c>
      <c r="Q15" s="339">
        <f t="shared" si="2"/>
        <v>0.07017543859649122</v>
      </c>
      <c r="R15" s="265">
        <f t="shared" si="2"/>
        <v>0.044340723453908985</v>
      </c>
    </row>
    <row r="16" spans="2:18" ht="29.25" customHeight="1">
      <c r="B16" s="645" t="s">
        <v>54</v>
      </c>
      <c r="C16" s="648" t="s">
        <v>171</v>
      </c>
      <c r="D16" s="266" t="s">
        <v>55</v>
      </c>
      <c r="E16" s="356"/>
      <c r="F16" s="357"/>
      <c r="G16" s="358"/>
      <c r="H16" s="358"/>
      <c r="I16" s="358"/>
      <c r="J16" s="358"/>
      <c r="K16" s="359"/>
      <c r="L16" s="259">
        <f aca="true" t="shared" si="3" ref="L16:N18">F16+I16</f>
        <v>0</v>
      </c>
      <c r="M16" s="258">
        <f t="shared" si="3"/>
        <v>0</v>
      </c>
      <c r="N16" s="338">
        <f t="shared" si="3"/>
        <v>0</v>
      </c>
      <c r="O16" s="259">
        <f>E16+L16</f>
        <v>0</v>
      </c>
      <c r="P16" s="258">
        <f>M16</f>
        <v>0</v>
      </c>
      <c r="Q16" s="338">
        <f>N16</f>
        <v>0</v>
      </c>
      <c r="R16" s="260">
        <f>O16+P16+Q16</f>
        <v>0</v>
      </c>
    </row>
    <row r="17" spans="2:18" ht="29.25" customHeight="1">
      <c r="B17" s="646"/>
      <c r="C17" s="649"/>
      <c r="D17" s="266" t="s">
        <v>172</v>
      </c>
      <c r="E17" s="508"/>
      <c r="F17" s="509">
        <v>3</v>
      </c>
      <c r="G17" s="510"/>
      <c r="H17" s="510"/>
      <c r="I17" s="510"/>
      <c r="J17" s="510"/>
      <c r="K17" s="511"/>
      <c r="L17" s="344"/>
      <c r="M17" s="345"/>
      <c r="N17" s="346"/>
      <c r="O17" s="344"/>
      <c r="P17" s="345"/>
      <c r="Q17" s="346"/>
      <c r="R17" s="347"/>
    </row>
    <row r="18" spans="2:18" ht="15" customHeight="1" thickBot="1">
      <c r="B18" s="647"/>
      <c r="C18" s="650"/>
      <c r="D18" s="266" t="s">
        <v>196</v>
      </c>
      <c r="E18" s="340"/>
      <c r="F18" s="341"/>
      <c r="G18" s="342"/>
      <c r="H18" s="342"/>
      <c r="I18" s="342"/>
      <c r="J18" s="342"/>
      <c r="K18" s="343"/>
      <c r="L18" s="344">
        <f t="shared" si="3"/>
        <v>0</v>
      </c>
      <c r="M18" s="345">
        <f t="shared" si="3"/>
        <v>0</v>
      </c>
      <c r="N18" s="346">
        <f t="shared" si="3"/>
        <v>0</v>
      </c>
      <c r="O18" s="344">
        <f>E18+L18</f>
        <v>0</v>
      </c>
      <c r="P18" s="345">
        <f>M18</f>
        <v>0</v>
      </c>
      <c r="Q18" s="346">
        <f>N18</f>
        <v>0</v>
      </c>
      <c r="R18" s="347">
        <f>O18+P18+Q18</f>
        <v>0</v>
      </c>
    </row>
    <row r="19" spans="2:18" ht="15">
      <c r="B19" s="267"/>
      <c r="C19" s="268"/>
      <c r="D19" s="269" t="s">
        <v>28</v>
      </c>
      <c r="E19" s="348">
        <f>SUM(E16:E18)</f>
        <v>0</v>
      </c>
      <c r="F19" s="348">
        <f aca="true" t="shared" si="4" ref="F19:R19">SUM(F16:F18)</f>
        <v>3</v>
      </c>
      <c r="G19" s="351">
        <f t="shared" si="4"/>
        <v>0</v>
      </c>
      <c r="H19" s="348">
        <f t="shared" si="4"/>
        <v>0</v>
      </c>
      <c r="I19" s="351">
        <f t="shared" si="4"/>
        <v>0</v>
      </c>
      <c r="J19" s="348">
        <f t="shared" si="4"/>
        <v>0</v>
      </c>
      <c r="K19" s="349">
        <f t="shared" si="4"/>
        <v>0</v>
      </c>
      <c r="L19" s="350">
        <f t="shared" si="4"/>
        <v>0</v>
      </c>
      <c r="M19" s="350">
        <f t="shared" si="4"/>
        <v>0</v>
      </c>
      <c r="N19" s="350">
        <f t="shared" si="4"/>
        <v>0</v>
      </c>
      <c r="O19" s="350">
        <f t="shared" si="4"/>
        <v>0</v>
      </c>
      <c r="P19" s="350">
        <f t="shared" si="4"/>
        <v>0</v>
      </c>
      <c r="Q19" s="348">
        <f t="shared" si="4"/>
        <v>0</v>
      </c>
      <c r="R19" s="348">
        <f t="shared" si="4"/>
        <v>0</v>
      </c>
    </row>
    <row r="20" spans="2:18" ht="15.75" thickBot="1">
      <c r="B20" s="256">
        <v>5</v>
      </c>
      <c r="C20" s="651" t="s">
        <v>56</v>
      </c>
      <c r="D20" s="652"/>
      <c r="E20" s="332">
        <f>E22+E26+E27+E28</f>
        <v>0</v>
      </c>
      <c r="F20" s="332">
        <f aca="true" t="shared" si="5" ref="F20:R20">SUM(F22:F28)</f>
        <v>3</v>
      </c>
      <c r="G20" s="328">
        <f t="shared" si="5"/>
        <v>1</v>
      </c>
      <c r="H20" s="332">
        <f t="shared" si="5"/>
        <v>7</v>
      </c>
      <c r="I20" s="328">
        <f t="shared" si="5"/>
        <v>12</v>
      </c>
      <c r="J20" s="332">
        <f t="shared" si="5"/>
        <v>6</v>
      </c>
      <c r="K20" s="328">
        <f t="shared" si="5"/>
        <v>9</v>
      </c>
      <c r="L20" s="270">
        <f t="shared" si="5"/>
        <v>15</v>
      </c>
      <c r="M20" s="270">
        <f t="shared" si="5"/>
        <v>7</v>
      </c>
      <c r="N20" s="270">
        <f t="shared" si="5"/>
        <v>16</v>
      </c>
      <c r="O20" s="270">
        <f t="shared" si="5"/>
        <v>15</v>
      </c>
      <c r="P20" s="270">
        <f t="shared" si="5"/>
        <v>7</v>
      </c>
      <c r="Q20" s="332">
        <f t="shared" si="5"/>
        <v>16</v>
      </c>
      <c r="R20" s="332">
        <f t="shared" si="5"/>
        <v>38</v>
      </c>
    </row>
    <row r="21" spans="2:18" ht="15" thickBot="1">
      <c r="B21" s="653" t="s">
        <v>30</v>
      </c>
      <c r="C21" s="654"/>
      <c r="D21" s="654"/>
      <c r="E21" s="654"/>
      <c r="F21" s="654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4"/>
      <c r="R21" s="655"/>
    </row>
    <row r="22" spans="2:18" ht="14.25" customHeight="1" thickBot="1">
      <c r="B22" s="544" t="s">
        <v>57</v>
      </c>
      <c r="C22" s="661" t="s">
        <v>31</v>
      </c>
      <c r="D22" s="662"/>
      <c r="E22" s="271"/>
      <c r="F22" s="272"/>
      <c r="G22" s="273"/>
      <c r="H22" s="273"/>
      <c r="I22" s="273"/>
      <c r="J22" s="273"/>
      <c r="K22" s="321"/>
      <c r="L22" s="248">
        <f>F22+I22</f>
        <v>0</v>
      </c>
      <c r="M22" s="246">
        <f aca="true" t="shared" si="6" ref="M22:N28">G22+J22</f>
        <v>0</v>
      </c>
      <c r="N22" s="246">
        <f t="shared" si="6"/>
        <v>0</v>
      </c>
      <c r="O22" s="248">
        <f>E22+L22</f>
        <v>0</v>
      </c>
      <c r="P22" s="246">
        <f aca="true" t="shared" si="7" ref="P22:Q28">M22</f>
        <v>0</v>
      </c>
      <c r="Q22" s="247">
        <f t="shared" si="7"/>
        <v>0</v>
      </c>
      <c r="R22" s="249">
        <f>O22+P22+Q22</f>
        <v>0</v>
      </c>
    </row>
    <row r="23" spans="2:18" s="278" customFormat="1" ht="12.75" customHeight="1" thickBot="1">
      <c r="B23" s="274" t="s">
        <v>58</v>
      </c>
      <c r="C23" s="663" t="s">
        <v>175</v>
      </c>
      <c r="D23" s="664"/>
      <c r="E23" s="275"/>
      <c r="F23" s="276"/>
      <c r="G23" s="277"/>
      <c r="H23" s="277"/>
      <c r="I23" s="277"/>
      <c r="J23" s="277"/>
      <c r="K23" s="322"/>
      <c r="L23" s="248">
        <f aca="true" t="shared" si="8" ref="L23:L28">F23+I23</f>
        <v>0</v>
      </c>
      <c r="M23" s="246">
        <f t="shared" si="6"/>
        <v>0</v>
      </c>
      <c r="N23" s="246">
        <f t="shared" si="6"/>
        <v>0</v>
      </c>
      <c r="O23" s="248">
        <f aca="true" t="shared" si="9" ref="O23:O28">E23+L23</f>
        <v>0</v>
      </c>
      <c r="P23" s="246">
        <f t="shared" si="7"/>
        <v>0</v>
      </c>
      <c r="Q23" s="247">
        <f t="shared" si="7"/>
        <v>0</v>
      </c>
      <c r="R23" s="249">
        <f aca="true" t="shared" si="10" ref="R23:R28">O23+P23+Q23</f>
        <v>0</v>
      </c>
    </row>
    <row r="24" spans="2:18" ht="13.5" thickBot="1">
      <c r="B24" s="279" t="s">
        <v>59</v>
      </c>
      <c r="C24" s="665" t="s">
        <v>225</v>
      </c>
      <c r="D24" s="666"/>
      <c r="E24" s="280"/>
      <c r="F24" s="276"/>
      <c r="G24" s="277"/>
      <c r="H24" s="277"/>
      <c r="I24" s="277"/>
      <c r="J24" s="277"/>
      <c r="K24" s="322"/>
      <c r="L24" s="248">
        <f t="shared" si="8"/>
        <v>0</v>
      </c>
      <c r="M24" s="246">
        <f t="shared" si="6"/>
        <v>0</v>
      </c>
      <c r="N24" s="246">
        <f t="shared" si="6"/>
        <v>0</v>
      </c>
      <c r="O24" s="248">
        <f t="shared" si="9"/>
        <v>0</v>
      </c>
      <c r="P24" s="246">
        <f t="shared" si="7"/>
        <v>0</v>
      </c>
      <c r="Q24" s="247">
        <f t="shared" si="7"/>
        <v>0</v>
      </c>
      <c r="R24" s="249">
        <f t="shared" si="10"/>
        <v>0</v>
      </c>
    </row>
    <row r="25" spans="2:18" ht="13.5" thickBot="1">
      <c r="B25" s="279" t="s">
        <v>60</v>
      </c>
      <c r="C25" s="665" t="s">
        <v>173</v>
      </c>
      <c r="D25" s="666"/>
      <c r="E25" s="280"/>
      <c r="F25" s="276"/>
      <c r="G25" s="277"/>
      <c r="H25" s="277"/>
      <c r="I25" s="277"/>
      <c r="J25" s="277"/>
      <c r="K25" s="322"/>
      <c r="L25" s="248">
        <f t="shared" si="8"/>
        <v>0</v>
      </c>
      <c r="M25" s="246">
        <f t="shared" si="6"/>
        <v>0</v>
      </c>
      <c r="N25" s="246">
        <f t="shared" si="6"/>
        <v>0</v>
      </c>
      <c r="O25" s="248">
        <f t="shared" si="9"/>
        <v>0</v>
      </c>
      <c r="P25" s="246">
        <f t="shared" si="7"/>
        <v>0</v>
      </c>
      <c r="Q25" s="247">
        <f t="shared" si="7"/>
        <v>0</v>
      </c>
      <c r="R25" s="249">
        <f t="shared" si="10"/>
        <v>0</v>
      </c>
    </row>
    <row r="26" spans="2:18" s="78" customFormat="1" ht="13.5" thickBot="1">
      <c r="B26" s="281" t="s">
        <v>61</v>
      </c>
      <c r="C26" s="667" t="s">
        <v>226</v>
      </c>
      <c r="D26" s="668"/>
      <c r="E26" s="282"/>
      <c r="F26" s="283"/>
      <c r="G26" s="284"/>
      <c r="H26" s="284"/>
      <c r="I26" s="284"/>
      <c r="J26" s="284"/>
      <c r="K26" s="323"/>
      <c r="L26" s="248">
        <f t="shared" si="8"/>
        <v>0</v>
      </c>
      <c r="M26" s="246">
        <f t="shared" si="6"/>
        <v>0</v>
      </c>
      <c r="N26" s="246">
        <f t="shared" si="6"/>
        <v>0</v>
      </c>
      <c r="O26" s="248">
        <f t="shared" si="9"/>
        <v>0</v>
      </c>
      <c r="P26" s="246">
        <f t="shared" si="7"/>
        <v>0</v>
      </c>
      <c r="Q26" s="247">
        <f t="shared" si="7"/>
        <v>0</v>
      </c>
      <c r="R26" s="249">
        <f t="shared" si="10"/>
        <v>0</v>
      </c>
    </row>
    <row r="27" spans="2:18" s="78" customFormat="1" ht="13.5" thickBot="1">
      <c r="B27" s="542" t="s">
        <v>62</v>
      </c>
      <c r="C27" s="669" t="s">
        <v>64</v>
      </c>
      <c r="D27" s="670"/>
      <c r="E27" s="285"/>
      <c r="F27" s="286"/>
      <c r="G27" s="287"/>
      <c r="H27" s="287"/>
      <c r="I27" s="287"/>
      <c r="J27" s="287"/>
      <c r="K27" s="324"/>
      <c r="L27" s="314">
        <f t="shared" si="8"/>
        <v>0</v>
      </c>
      <c r="M27" s="313">
        <f t="shared" si="6"/>
        <v>0</v>
      </c>
      <c r="N27" s="313">
        <f t="shared" si="6"/>
        <v>0</v>
      </c>
      <c r="O27" s="314">
        <f t="shared" si="9"/>
        <v>0</v>
      </c>
      <c r="P27" s="313">
        <f t="shared" si="7"/>
        <v>0</v>
      </c>
      <c r="Q27" s="315">
        <f t="shared" si="7"/>
        <v>0</v>
      </c>
      <c r="R27" s="316">
        <f t="shared" si="10"/>
        <v>0</v>
      </c>
    </row>
    <row r="28" spans="2:18" ht="13.5" customHeight="1" thickBot="1">
      <c r="B28" s="543" t="s">
        <v>63</v>
      </c>
      <c r="C28" s="659" t="s">
        <v>34</v>
      </c>
      <c r="D28" s="660"/>
      <c r="E28" s="288"/>
      <c r="F28" s="289">
        <v>3</v>
      </c>
      <c r="G28" s="290">
        <v>1</v>
      </c>
      <c r="H28" s="290">
        <v>7</v>
      </c>
      <c r="I28" s="290">
        <v>12</v>
      </c>
      <c r="J28" s="290">
        <v>6</v>
      </c>
      <c r="K28" s="312">
        <v>9</v>
      </c>
      <c r="L28" s="317">
        <f t="shared" si="8"/>
        <v>15</v>
      </c>
      <c r="M28" s="318">
        <f t="shared" si="6"/>
        <v>7</v>
      </c>
      <c r="N28" s="319">
        <f>H28+K28</f>
        <v>16</v>
      </c>
      <c r="O28" s="317">
        <f t="shared" si="9"/>
        <v>15</v>
      </c>
      <c r="P28" s="318">
        <f t="shared" si="7"/>
        <v>7</v>
      </c>
      <c r="Q28" s="319">
        <f t="shared" si="7"/>
        <v>16</v>
      </c>
      <c r="R28" s="320">
        <f t="shared" si="10"/>
        <v>38</v>
      </c>
    </row>
    <row r="29" spans="2:18" ht="14.25" customHeight="1">
      <c r="B29" s="79"/>
      <c r="C29" s="80"/>
      <c r="D29" s="8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 ht="13.5" customHeight="1">
      <c r="B3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ht="13.5" customHeight="1">
      <c r="B3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2:18" ht="13.5" customHeight="1">
      <c r="B32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 s="82" customFormat="1" ht="13.5" customHeight="1">
      <c r="B33"/>
      <c r="C33"/>
      <c r="D33"/>
      <c r="E33"/>
      <c r="F33"/>
      <c r="G33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 s="82" customFormat="1" ht="12.75">
      <c r="B34"/>
      <c r="C34"/>
      <c r="D34"/>
      <c r="E34"/>
      <c r="F34"/>
      <c r="G34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 s="82" customFormat="1" ht="12.75">
      <c r="B35"/>
      <c r="C35"/>
      <c r="D35"/>
      <c r="E35"/>
      <c r="F35"/>
      <c r="G35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="82" customFormat="1" ht="12.75">
      <c r="B36" s="83"/>
    </row>
    <row r="37" s="82" customFormat="1" ht="12.75">
      <c r="B37" s="83"/>
    </row>
    <row r="38" s="82" customFormat="1" ht="12.75">
      <c r="B38" s="83"/>
    </row>
    <row r="39" spans="2:18" s="82" customFormat="1" ht="12.75">
      <c r="B39" s="76"/>
      <c r="C39" s="84" t="s">
        <v>42</v>
      </c>
      <c r="D39" s="84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7" s="82" customFormat="1" ht="12.75">
      <c r="B40" s="85" t="s">
        <v>65</v>
      </c>
      <c r="C40" s="656" t="s">
        <v>66</v>
      </c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</row>
    <row r="41" spans="2:17" s="82" customFormat="1" ht="12.75">
      <c r="B41" s="86" t="s">
        <v>67</v>
      </c>
      <c r="C41" s="657" t="s">
        <v>68</v>
      </c>
      <c r="D41" s="657"/>
      <c r="E41" s="658"/>
      <c r="F41" s="658"/>
      <c r="G41" s="658"/>
      <c r="H41" s="658"/>
      <c r="I41" s="658"/>
      <c r="J41" s="658"/>
      <c r="K41" s="658"/>
      <c r="L41" s="658"/>
      <c r="M41" s="658"/>
      <c r="N41" s="658"/>
      <c r="O41" s="658"/>
      <c r="P41" s="658"/>
      <c r="Q41" s="658"/>
    </row>
    <row r="42" spans="2:18" s="82" customFormat="1" ht="12.75">
      <c r="B42" s="7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s="82" customFormat="1" ht="12.75">
      <c r="B43" s="76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ht="13.5" customHeight="1"/>
    <row r="45" ht="12.75" customHeight="1"/>
  </sheetData>
  <sheetProtection selectLockedCells="1"/>
  <mergeCells count="35">
    <mergeCell ref="C41:Q41"/>
    <mergeCell ref="C28:D28"/>
    <mergeCell ref="C22:D22"/>
    <mergeCell ref="C23:D23"/>
    <mergeCell ref="C24:D24"/>
    <mergeCell ref="C25:D25"/>
    <mergeCell ref="C26:D26"/>
    <mergeCell ref="C27:D27"/>
    <mergeCell ref="B16:B18"/>
    <mergeCell ref="C16:C18"/>
    <mergeCell ref="C20:D20"/>
    <mergeCell ref="B21:R21"/>
    <mergeCell ref="C40:Q40"/>
    <mergeCell ref="R5:R7"/>
    <mergeCell ref="F6:H6"/>
    <mergeCell ref="I6:K6"/>
    <mergeCell ref="L6:N6"/>
    <mergeCell ref="B13:B15"/>
    <mergeCell ref="C15:D15"/>
    <mergeCell ref="B5:B7"/>
    <mergeCell ref="C5:D7"/>
    <mergeCell ref="E5:E6"/>
    <mergeCell ref="O5:Q6"/>
    <mergeCell ref="C8:D8"/>
    <mergeCell ref="C9:D9"/>
    <mergeCell ref="C12:D12"/>
    <mergeCell ref="C13:D13"/>
    <mergeCell ref="F5:N5"/>
    <mergeCell ref="C11:D11"/>
    <mergeCell ref="D1:Q1"/>
    <mergeCell ref="B2:C2"/>
    <mergeCell ref="D2:Q2"/>
    <mergeCell ref="C3:E3"/>
    <mergeCell ref="H3:J3"/>
    <mergeCell ref="L3:N3"/>
  </mergeCells>
  <printOptions/>
  <pageMargins left="0.1798611111111111" right="0.1597222222222222" top="0.25" bottom="0.2701388888888889" header="0.5118055555555555" footer="0.5118055555555555"/>
  <pageSetup firstPageNumber="43" useFirstPageNumber="1" fitToHeight="1" fitToWidth="1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zoomScale="75" zoomScaleNormal="75" zoomScalePageLayoutView="0" workbookViewId="0" topLeftCell="A1">
      <selection activeCell="L14" sqref="L14"/>
    </sheetView>
  </sheetViews>
  <sheetFormatPr defaultColWidth="9.140625" defaultRowHeight="12.75"/>
  <cols>
    <col min="1" max="1" width="0.85546875" style="0" customWidth="1"/>
    <col min="2" max="2" width="4.421875" style="76" customWidth="1"/>
    <col min="3" max="3" width="47.421875" style="0" customWidth="1"/>
    <col min="4" max="4" width="12.57421875" style="87" customWidth="1"/>
    <col min="5" max="5" width="12.00390625" style="0" customWidth="1"/>
    <col min="6" max="6" width="16.00390625" style="0" customWidth="1"/>
    <col min="7" max="7" width="15.8515625" style="0" customWidth="1"/>
    <col min="8" max="8" width="27.8515625" style="0" customWidth="1"/>
  </cols>
  <sheetData>
    <row r="1" spans="4:8" ht="12.75">
      <c r="D1" s="88"/>
      <c r="E1" s="89"/>
      <c r="F1" s="89"/>
      <c r="G1" s="89"/>
      <c r="H1" s="89"/>
    </row>
    <row r="2" spans="2:8" ht="18.75" customHeight="1" thickBot="1">
      <c r="B2" s="677" t="s">
        <v>69</v>
      </c>
      <c r="C2" s="677"/>
      <c r="D2" s="678" t="s">
        <v>236</v>
      </c>
      <c r="E2" s="678"/>
      <c r="F2" s="678"/>
      <c r="G2" s="678"/>
      <c r="H2" s="678"/>
    </row>
    <row r="3" spans="4:8" ht="12.75">
      <c r="D3" s="679" t="s">
        <v>44</v>
      </c>
      <c r="E3" s="679"/>
      <c r="F3" s="679"/>
      <c r="G3" s="679"/>
      <c r="H3" s="679"/>
    </row>
    <row r="4" spans="2:8" ht="50.25" customHeight="1" thickBot="1">
      <c r="B4" s="79"/>
      <c r="C4" s="583" t="s">
        <v>70</v>
      </c>
      <c r="D4" s="583"/>
      <c r="E4" s="583"/>
      <c r="F4" s="583"/>
      <c r="G4" s="583"/>
      <c r="H4" s="583"/>
    </row>
    <row r="5" spans="2:8" s="82" customFormat="1" ht="67.5" customHeight="1" thickBot="1">
      <c r="B5" s="681"/>
      <c r="C5" s="683"/>
      <c r="D5" s="683"/>
      <c r="E5" s="298" t="s">
        <v>176</v>
      </c>
      <c r="F5" s="299" t="s">
        <v>177</v>
      </c>
      <c r="G5" s="299" t="s">
        <v>178</v>
      </c>
      <c r="H5" s="297" t="s">
        <v>36</v>
      </c>
    </row>
    <row r="6" spans="2:8" s="82" customFormat="1" ht="14.25" customHeight="1" thickBot="1">
      <c r="B6" s="681"/>
      <c r="C6" s="683"/>
      <c r="D6" s="683"/>
      <c r="E6" s="90" t="s">
        <v>71</v>
      </c>
      <c r="F6" s="91" t="s">
        <v>71</v>
      </c>
      <c r="G6" s="91" t="s">
        <v>71</v>
      </c>
      <c r="H6" s="92" t="s">
        <v>71</v>
      </c>
    </row>
    <row r="7" spans="2:8" ht="13.5" thickBot="1">
      <c r="B7" s="93" t="s">
        <v>12</v>
      </c>
      <c r="C7" s="682" t="s">
        <v>13</v>
      </c>
      <c r="D7" s="682"/>
      <c r="E7" s="94">
        <v>1</v>
      </c>
      <c r="F7" s="95">
        <v>2</v>
      </c>
      <c r="G7" s="95">
        <v>3</v>
      </c>
      <c r="H7" s="96">
        <v>4</v>
      </c>
    </row>
    <row r="8" spans="2:8" s="82" customFormat="1" ht="12.75" customHeight="1" thickBot="1">
      <c r="B8" s="672">
        <v>1</v>
      </c>
      <c r="C8" s="684" t="s">
        <v>26</v>
      </c>
      <c r="D8" s="97" t="s">
        <v>8</v>
      </c>
      <c r="E8" s="374">
        <v>3</v>
      </c>
      <c r="F8" s="365">
        <v>1</v>
      </c>
      <c r="G8" s="98">
        <v>2</v>
      </c>
      <c r="H8" s="680">
        <f>IF('1.Жалобы'!E41=0,0,E11/'1.Жалобы'!E41)</f>
        <v>0.5428571428571428</v>
      </c>
    </row>
    <row r="9" spans="2:8" s="82" customFormat="1" ht="12.75" customHeight="1" thickBot="1">
      <c r="B9" s="672"/>
      <c r="C9" s="684"/>
      <c r="D9" s="99" t="s">
        <v>9</v>
      </c>
      <c r="E9" s="375">
        <v>4</v>
      </c>
      <c r="F9" s="366">
        <v>2</v>
      </c>
      <c r="G9" s="100">
        <v>2</v>
      </c>
      <c r="H9" s="680"/>
    </row>
    <row r="10" spans="2:8" s="82" customFormat="1" ht="12.75" customHeight="1" thickBot="1">
      <c r="B10" s="672"/>
      <c r="C10" s="684"/>
      <c r="D10" s="99" t="s">
        <v>10</v>
      </c>
      <c r="E10" s="375">
        <v>12</v>
      </c>
      <c r="F10" s="366">
        <v>10</v>
      </c>
      <c r="G10" s="100">
        <v>2</v>
      </c>
      <c r="H10" s="680"/>
    </row>
    <row r="11" spans="2:8" s="82" customFormat="1" ht="13.5" thickBot="1">
      <c r="B11" s="672"/>
      <c r="C11" s="684"/>
      <c r="D11" s="101" t="s">
        <v>28</v>
      </c>
      <c r="E11" s="376">
        <f>E8+E9+E10</f>
        <v>19</v>
      </c>
      <c r="F11" s="367">
        <f>F8+F9+F10</f>
        <v>13</v>
      </c>
      <c r="G11" s="102">
        <f>G8+G9+G10</f>
        <v>6</v>
      </c>
      <c r="H11" s="680"/>
    </row>
    <row r="12" spans="2:8" s="82" customFormat="1" ht="12.75" customHeight="1" thickBot="1">
      <c r="B12" s="672">
        <v>2</v>
      </c>
      <c r="C12" s="673" t="s">
        <v>72</v>
      </c>
      <c r="D12" s="674" t="s">
        <v>8</v>
      </c>
      <c r="E12" s="377">
        <v>3</v>
      </c>
      <c r="F12" s="365">
        <v>1</v>
      </c>
      <c r="G12" s="98">
        <v>2</v>
      </c>
      <c r="H12" s="688">
        <f>IF('1.Жалобы'!E41=0,0,E18/'1.Жалобы'!E41)</f>
        <v>0.45714285714285713</v>
      </c>
    </row>
    <row r="13" spans="2:8" s="82" customFormat="1" ht="12.75" customHeight="1" thickBot="1">
      <c r="B13" s="672"/>
      <c r="C13" s="673"/>
      <c r="D13" s="674"/>
      <c r="E13" s="378">
        <f>IF(E8=0,0,E12/E8)</f>
        <v>1</v>
      </c>
      <c r="F13" s="368">
        <f>IF(F8=0,0,F12/F8)</f>
        <v>1</v>
      </c>
      <c r="G13" s="103">
        <f>IF(G8=0,0,G12/G8)</f>
        <v>1</v>
      </c>
      <c r="H13" s="688"/>
    </row>
    <row r="14" spans="2:8" s="82" customFormat="1" ht="12.75" customHeight="1" thickBot="1">
      <c r="B14" s="672"/>
      <c r="C14" s="673"/>
      <c r="D14" s="671" t="s">
        <v>9</v>
      </c>
      <c r="E14" s="375">
        <v>4</v>
      </c>
      <c r="F14" s="366">
        <v>2</v>
      </c>
      <c r="G14" s="100">
        <v>2</v>
      </c>
      <c r="H14" s="688"/>
    </row>
    <row r="15" spans="2:8" s="82" customFormat="1" ht="12.75" customHeight="1" thickBot="1">
      <c r="B15" s="672"/>
      <c r="C15" s="673"/>
      <c r="D15" s="671"/>
      <c r="E15" s="378">
        <v>1</v>
      </c>
      <c r="F15" s="368">
        <v>1</v>
      </c>
      <c r="G15" s="103">
        <f>IF(G9=0,0,G14/G9)</f>
        <v>1</v>
      </c>
      <c r="H15" s="688"/>
    </row>
    <row r="16" spans="2:8" s="82" customFormat="1" ht="12.75" customHeight="1" thickBot="1">
      <c r="B16" s="672"/>
      <c r="C16" s="673"/>
      <c r="D16" s="675" t="s">
        <v>10</v>
      </c>
      <c r="E16" s="375">
        <v>9</v>
      </c>
      <c r="F16" s="366">
        <v>9</v>
      </c>
      <c r="G16" s="100"/>
      <c r="H16" s="689">
        <f>IF('1.Жалобы'!E41=0,0,E18/'1.Жалобы'!E41)</f>
        <v>0.45714285714285713</v>
      </c>
    </row>
    <row r="17" spans="2:8" s="82" customFormat="1" ht="13.5" customHeight="1" thickBot="1">
      <c r="B17" s="672"/>
      <c r="C17" s="673"/>
      <c r="D17" s="675"/>
      <c r="E17" s="378">
        <v>1</v>
      </c>
      <c r="F17" s="368">
        <v>1</v>
      </c>
      <c r="G17" s="103">
        <f>IF(G10=0,0,G16/G10)</f>
        <v>0</v>
      </c>
      <c r="H17" s="690"/>
    </row>
    <row r="18" spans="2:8" s="82" customFormat="1" ht="13.5" thickBot="1">
      <c r="B18" s="672"/>
      <c r="C18" s="673"/>
      <c r="D18" s="676" t="s">
        <v>28</v>
      </c>
      <c r="E18" s="379">
        <f>E12+E14+E16</f>
        <v>16</v>
      </c>
      <c r="F18" s="369">
        <f>F12+F14+F16</f>
        <v>12</v>
      </c>
      <c r="G18" s="104">
        <f>G12+G14+G16</f>
        <v>4</v>
      </c>
      <c r="H18" s="690"/>
    </row>
    <row r="19" spans="2:8" s="82" customFormat="1" ht="13.5" thickBot="1">
      <c r="B19" s="672"/>
      <c r="C19" s="673"/>
      <c r="D19" s="676"/>
      <c r="E19" s="380">
        <f>IF(E11=0,0,E18/E11)</f>
        <v>0.8421052631578947</v>
      </c>
      <c r="F19" s="370">
        <v>1</v>
      </c>
      <c r="G19" s="105">
        <f>IF(G11=0,0,G18/G11)</f>
        <v>0.6666666666666666</v>
      </c>
      <c r="H19" s="691"/>
    </row>
    <row r="20" spans="2:8" s="82" customFormat="1" ht="12.75" customHeight="1" thickBot="1">
      <c r="B20" s="672">
        <v>3</v>
      </c>
      <c r="C20" s="693" t="s">
        <v>73</v>
      </c>
      <c r="D20" s="97" t="s">
        <v>8</v>
      </c>
      <c r="E20" s="553">
        <f>F20+G20</f>
        <v>0</v>
      </c>
      <c r="F20" s="371"/>
      <c r="G20" s="294"/>
      <c r="H20" s="685">
        <f>IF('1.Жалобы'!E41=0,0,E23/'1.Жалобы'!E41)</f>
        <v>0.02857142857142857</v>
      </c>
    </row>
    <row r="21" spans="2:8" s="82" customFormat="1" ht="12.75" customHeight="1" thickBot="1">
      <c r="B21" s="672"/>
      <c r="C21" s="693"/>
      <c r="D21" s="99" t="s">
        <v>9</v>
      </c>
      <c r="E21" s="553">
        <f>F21+G21</f>
        <v>0</v>
      </c>
      <c r="F21" s="372"/>
      <c r="G21" s="296"/>
      <c r="H21" s="685"/>
    </row>
    <row r="22" spans="2:8" s="82" customFormat="1" ht="12.75" customHeight="1" thickBot="1">
      <c r="B22" s="672"/>
      <c r="C22" s="693"/>
      <c r="D22" s="364" t="s">
        <v>10</v>
      </c>
      <c r="E22" s="553">
        <f>F22+G22</f>
        <v>1</v>
      </c>
      <c r="F22" s="372">
        <v>1</v>
      </c>
      <c r="G22" s="296"/>
      <c r="H22" s="685"/>
    </row>
    <row r="23" spans="2:8" s="82" customFormat="1" ht="15.75" customHeight="1" thickBot="1">
      <c r="B23" s="672"/>
      <c r="C23" s="693"/>
      <c r="D23" s="101" t="s">
        <v>28</v>
      </c>
      <c r="E23" s="553">
        <f>F23+G23</f>
        <v>1</v>
      </c>
      <c r="F23" s="367">
        <f>F20+F21+F22</f>
        <v>1</v>
      </c>
      <c r="G23" s="295">
        <f>G20+G21+G22</f>
        <v>0</v>
      </c>
      <c r="H23" s="685"/>
    </row>
    <row r="24" spans="2:8" s="82" customFormat="1" ht="12.75" customHeight="1" thickBot="1">
      <c r="B24" s="672">
        <v>4</v>
      </c>
      <c r="C24" s="684" t="s">
        <v>74</v>
      </c>
      <c r="D24" s="674" t="s">
        <v>8</v>
      </c>
      <c r="E24" s="377">
        <f>SUM(F24,G24)</f>
        <v>0</v>
      </c>
      <c r="F24" s="365"/>
      <c r="G24" s="98"/>
      <c r="H24" s="686">
        <f>IF('1.Жалобы'!E41=0,0,E30/'1.Жалобы'!E41)</f>
        <v>0</v>
      </c>
    </row>
    <row r="25" spans="2:8" s="82" customFormat="1" ht="12.75" customHeight="1" thickBot="1">
      <c r="B25" s="672"/>
      <c r="C25" s="684"/>
      <c r="D25" s="674"/>
      <c r="E25" s="378">
        <f>IF(E8=0,0,E24/E8)</f>
        <v>0</v>
      </c>
      <c r="F25" s="368">
        <f>IF(F8=0,0,F24/F8)</f>
        <v>0</v>
      </c>
      <c r="G25" s="103">
        <f>IF(G8=0,0,G24/G8)</f>
        <v>0</v>
      </c>
      <c r="H25" s="686"/>
    </row>
    <row r="26" spans="2:8" s="82" customFormat="1" ht="12.75" customHeight="1" thickBot="1">
      <c r="B26" s="672"/>
      <c r="C26" s="684"/>
      <c r="D26" s="671" t="s">
        <v>9</v>
      </c>
      <c r="E26" s="375">
        <f>SUM(F26,G26)</f>
        <v>0</v>
      </c>
      <c r="F26" s="366"/>
      <c r="G26" s="100"/>
      <c r="H26" s="686"/>
    </row>
    <row r="27" spans="2:8" s="82" customFormat="1" ht="12.75" customHeight="1" thickBot="1">
      <c r="B27" s="672"/>
      <c r="C27" s="684"/>
      <c r="D27" s="671"/>
      <c r="E27" s="378">
        <f>IF(E9=0,0,E26/E9)</f>
        <v>0</v>
      </c>
      <c r="F27" s="368">
        <f>IF(F9=0,0,F26/F9)</f>
        <v>0</v>
      </c>
      <c r="G27" s="103">
        <f>IF(G9=0,0,G26/G9)</f>
        <v>0</v>
      </c>
      <c r="H27" s="686"/>
    </row>
    <row r="28" spans="2:8" s="82" customFormat="1" ht="12.75" customHeight="1" thickBot="1">
      <c r="B28" s="672"/>
      <c r="C28" s="684"/>
      <c r="D28" s="671" t="s">
        <v>10</v>
      </c>
      <c r="E28" s="375">
        <f>SUM(F28,G28)</f>
        <v>0</v>
      </c>
      <c r="F28" s="366"/>
      <c r="G28" s="100"/>
      <c r="H28" s="687">
        <f>IF('1.Жалобы'!E41=0,0,E30/'1.Жалобы'!E41)</f>
        <v>0</v>
      </c>
    </row>
    <row r="29" spans="2:8" s="82" customFormat="1" ht="12.75" customHeight="1" thickBot="1">
      <c r="B29" s="672"/>
      <c r="C29" s="684"/>
      <c r="D29" s="671"/>
      <c r="E29" s="378">
        <f>IF(E10=0,0,E28/E10)</f>
        <v>0</v>
      </c>
      <c r="F29" s="368">
        <f>IF(F10=0,0,F28/F10)</f>
        <v>0</v>
      </c>
      <c r="G29" s="103">
        <f>IF(G10=0,0,G28/G10)</f>
        <v>0</v>
      </c>
      <c r="H29" s="687"/>
    </row>
    <row r="30" spans="2:8" s="82" customFormat="1" ht="13.5" thickBot="1">
      <c r="B30" s="672"/>
      <c r="C30" s="684"/>
      <c r="D30" s="675" t="s">
        <v>28</v>
      </c>
      <c r="E30" s="379">
        <f>E24+E26+E28</f>
        <v>0</v>
      </c>
      <c r="F30" s="106">
        <f>F24+F26+F28</f>
        <v>0</v>
      </c>
      <c r="G30" s="106">
        <f>G24+G26+G28</f>
        <v>0</v>
      </c>
      <c r="H30" s="687"/>
    </row>
    <row r="31" spans="2:8" s="82" customFormat="1" ht="13.5" thickBot="1">
      <c r="B31" s="672"/>
      <c r="C31" s="684"/>
      <c r="D31" s="675"/>
      <c r="E31" s="381">
        <v>0</v>
      </c>
      <c r="F31" s="373">
        <v>0</v>
      </c>
      <c r="G31" s="107">
        <v>0</v>
      </c>
      <c r="H31" s="687"/>
    </row>
    <row r="32" spans="2:8" s="82" customFormat="1" ht="12.75" customHeight="1" thickBot="1">
      <c r="B32" s="672">
        <v>5</v>
      </c>
      <c r="C32" s="673" t="s">
        <v>75</v>
      </c>
      <c r="D32" s="692" t="s">
        <v>8</v>
      </c>
      <c r="E32" s="377">
        <f>SUM(F32,G32)</f>
        <v>0</v>
      </c>
      <c r="F32" s="365"/>
      <c r="G32" s="98"/>
      <c r="H32" s="694">
        <f>IF('1.Жалобы'!E41=0,0,E38/'1.Жалобы'!E41)</f>
        <v>0</v>
      </c>
    </row>
    <row r="33" spans="2:8" s="82" customFormat="1" ht="12.75" customHeight="1" thickBot="1">
      <c r="B33" s="672"/>
      <c r="C33" s="673"/>
      <c r="D33" s="692"/>
      <c r="E33" s="378">
        <f>IF(E8=0,0,E32/E8)</f>
        <v>0</v>
      </c>
      <c r="F33" s="368">
        <f>IF(F8=0,0,F32/F8)</f>
        <v>0</v>
      </c>
      <c r="G33" s="103">
        <f>IF(G8=0,0,G32/G8)</f>
        <v>0</v>
      </c>
      <c r="H33" s="694"/>
    </row>
    <row r="34" spans="2:8" s="82" customFormat="1" ht="12.75" customHeight="1" thickBot="1">
      <c r="B34" s="672"/>
      <c r="C34" s="673"/>
      <c r="D34" s="671" t="s">
        <v>9</v>
      </c>
      <c r="E34" s="375">
        <f>SUM(F34,G34)</f>
        <v>0</v>
      </c>
      <c r="F34" s="366"/>
      <c r="G34" s="100"/>
      <c r="H34" s="694"/>
    </row>
    <row r="35" spans="2:8" s="82" customFormat="1" ht="12.75" customHeight="1" thickBot="1">
      <c r="B35" s="672"/>
      <c r="C35" s="673"/>
      <c r="D35" s="671"/>
      <c r="E35" s="378">
        <f>IF(E9=0,0,E34/E9)</f>
        <v>0</v>
      </c>
      <c r="F35" s="368">
        <f>IF(F9=0,0,F34/F9)</f>
        <v>0</v>
      </c>
      <c r="G35" s="103">
        <f>IF(G9=0,0,G34/G9)</f>
        <v>0</v>
      </c>
      <c r="H35" s="694"/>
    </row>
    <row r="36" spans="2:8" s="82" customFormat="1" ht="12.75" customHeight="1" thickBot="1">
      <c r="B36" s="672"/>
      <c r="C36" s="673"/>
      <c r="D36" s="671" t="s">
        <v>10</v>
      </c>
      <c r="E36" s="375">
        <f>SUM(F36,G36)</f>
        <v>0</v>
      </c>
      <c r="F36" s="366"/>
      <c r="G36" s="100"/>
      <c r="H36" s="689">
        <f>IF('1.Жалобы'!E41=0,0,E38/'1.Жалобы'!E41)</f>
        <v>0</v>
      </c>
    </row>
    <row r="37" spans="2:8" s="82" customFormat="1" ht="13.5" customHeight="1" thickBot="1">
      <c r="B37" s="672"/>
      <c r="C37" s="673"/>
      <c r="D37" s="671"/>
      <c r="E37" s="378">
        <f>IF(E10=0,0,E36/E10)</f>
        <v>0</v>
      </c>
      <c r="F37" s="368">
        <f>IF(F10=0,0,F36/F10)</f>
        <v>0</v>
      </c>
      <c r="G37" s="103">
        <f>IF(G10=0,0,G36/G10)</f>
        <v>0</v>
      </c>
      <c r="H37" s="690"/>
    </row>
    <row r="38" spans="2:8" s="82" customFormat="1" ht="13.5" thickBot="1">
      <c r="B38" s="672"/>
      <c r="C38" s="673"/>
      <c r="D38" s="676" t="s">
        <v>28</v>
      </c>
      <c r="E38" s="379">
        <f>E32+E34+E36</f>
        <v>0</v>
      </c>
      <c r="F38" s="369">
        <f>F32+F34+F36</f>
        <v>0</v>
      </c>
      <c r="G38" s="104">
        <f>G32+G34+G36</f>
        <v>0</v>
      </c>
      <c r="H38" s="690"/>
    </row>
    <row r="39" spans="2:8" s="82" customFormat="1" ht="13.5" thickBot="1">
      <c r="B39" s="672"/>
      <c r="C39" s="673"/>
      <c r="D39" s="676"/>
      <c r="E39" s="382">
        <v>0</v>
      </c>
      <c r="F39" s="370">
        <v>0</v>
      </c>
      <c r="G39" s="105">
        <v>0</v>
      </c>
      <c r="H39" s="691"/>
    </row>
    <row r="40" spans="2:8" s="82" customFormat="1" ht="12.75">
      <c r="B40"/>
      <c r="C40"/>
      <c r="D40"/>
      <c r="E40"/>
      <c r="F40" s="81"/>
      <c r="G40" s="81"/>
      <c r="H40" s="81"/>
    </row>
    <row r="41" spans="2:8" s="82" customFormat="1" ht="12.75">
      <c r="B41"/>
      <c r="C41"/>
      <c r="D41"/>
      <c r="E41"/>
      <c r="F41" s="81"/>
      <c r="G41" s="81"/>
      <c r="H41" s="81"/>
    </row>
    <row r="42" spans="2:8" ht="12.75">
      <c r="B42"/>
      <c r="D42"/>
      <c r="F42" s="12"/>
      <c r="G42" s="12"/>
      <c r="H42" s="12"/>
    </row>
    <row r="43" spans="2:4" ht="12.75">
      <c r="B43"/>
      <c r="D43"/>
    </row>
  </sheetData>
  <sheetProtection selectLockedCells="1"/>
  <mergeCells count="37">
    <mergeCell ref="H32:H35"/>
    <mergeCell ref="D34:D35"/>
    <mergeCell ref="D36:D37"/>
    <mergeCell ref="H36:H39"/>
    <mergeCell ref="D38:D39"/>
    <mergeCell ref="B32:B39"/>
    <mergeCell ref="C32:C39"/>
    <mergeCell ref="D32:D33"/>
    <mergeCell ref="B20:B23"/>
    <mergeCell ref="C20:C23"/>
    <mergeCell ref="D30:D31"/>
    <mergeCell ref="D26:D27"/>
    <mergeCell ref="D28:D29"/>
    <mergeCell ref="B24:B31"/>
    <mergeCell ref="C24:C31"/>
    <mergeCell ref="D24:D25"/>
    <mergeCell ref="H20:H23"/>
    <mergeCell ref="H24:H27"/>
    <mergeCell ref="H28:H31"/>
    <mergeCell ref="H12:H15"/>
    <mergeCell ref="H16:H19"/>
    <mergeCell ref="B2:C2"/>
    <mergeCell ref="D2:H2"/>
    <mergeCell ref="D3:H3"/>
    <mergeCell ref="C4:H4"/>
    <mergeCell ref="H8:H11"/>
    <mergeCell ref="B5:B6"/>
    <mergeCell ref="C7:D7"/>
    <mergeCell ref="C5:D6"/>
    <mergeCell ref="B8:B11"/>
    <mergeCell ref="C8:C11"/>
    <mergeCell ref="D14:D15"/>
    <mergeCell ref="B12:B19"/>
    <mergeCell ref="C12:C19"/>
    <mergeCell ref="D12:D13"/>
    <mergeCell ref="D16:D17"/>
    <mergeCell ref="D18:D19"/>
  </mergeCells>
  <printOptions/>
  <pageMargins left="0.32013888888888886" right="0.3798611111111111" top="0.3" bottom="0.2298611111111111" header="0.5118055555555555" footer="0.5118055555555555"/>
  <pageSetup firstPageNumber="44" useFirstPageNumber="1"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zoomScalePageLayoutView="0" workbookViewId="0" topLeftCell="A1">
      <selection activeCell="I11" sqref="I11:I12"/>
    </sheetView>
  </sheetViews>
  <sheetFormatPr defaultColWidth="9.140625" defaultRowHeight="12.75"/>
  <cols>
    <col min="1" max="1" width="3.140625" style="108" customWidth="1"/>
    <col min="2" max="2" width="7.00390625" style="108" customWidth="1"/>
    <col min="3" max="3" width="38.421875" style="108" customWidth="1"/>
    <col min="4" max="4" width="37.28125" style="108" customWidth="1"/>
    <col min="5" max="8" width="9.140625" style="108" customWidth="1"/>
    <col min="9" max="9" width="33.421875" style="108" customWidth="1"/>
    <col min="10" max="16384" width="9.140625" style="108" customWidth="1"/>
  </cols>
  <sheetData>
    <row r="2" spans="3:8" ht="12.75">
      <c r="C2" s="109"/>
      <c r="D2" s="110"/>
      <c r="E2" s="110"/>
      <c r="F2" s="110"/>
      <c r="G2" s="110"/>
      <c r="H2" s="110"/>
    </row>
    <row r="3" spans="2:18" ht="31.5" customHeight="1">
      <c r="B3" s="696" t="s">
        <v>76</v>
      </c>
      <c r="C3" s="696"/>
      <c r="D3" s="697" t="s">
        <v>236</v>
      </c>
      <c r="E3" s="697"/>
      <c r="F3" s="697"/>
      <c r="G3" s="697"/>
      <c r="H3" s="697"/>
      <c r="I3" s="111"/>
      <c r="J3" s="112"/>
      <c r="K3" s="112"/>
      <c r="L3" s="112"/>
      <c r="M3" s="112"/>
      <c r="N3" s="112"/>
      <c r="O3" s="112"/>
      <c r="P3" s="112"/>
      <c r="Q3" s="112"/>
      <c r="R3" s="112"/>
    </row>
    <row r="4" spans="2:18" ht="31.5" customHeight="1">
      <c r="B4" s="113"/>
      <c r="C4" s="113"/>
      <c r="D4" s="698" t="s">
        <v>44</v>
      </c>
      <c r="E4" s="698"/>
      <c r="F4" s="698"/>
      <c r="G4" s="698"/>
      <c r="H4" s="698"/>
      <c r="I4" s="114"/>
      <c r="J4" s="112"/>
      <c r="K4" s="112"/>
      <c r="L4" s="112"/>
      <c r="M4" s="112"/>
      <c r="N4" s="112"/>
      <c r="O4" s="112"/>
      <c r="P4" s="112"/>
      <c r="Q4" s="112"/>
      <c r="R4" s="112"/>
    </row>
    <row r="5" spans="2:18" ht="31.5" customHeight="1">
      <c r="B5" s="115"/>
      <c r="C5" s="699" t="s">
        <v>77</v>
      </c>
      <c r="D5" s="699"/>
      <c r="E5" s="699"/>
      <c r="F5" s="699"/>
      <c r="G5" s="699"/>
      <c r="H5" s="116"/>
      <c r="I5" s="116"/>
      <c r="J5" s="112"/>
      <c r="K5" s="112"/>
      <c r="L5" s="112"/>
      <c r="M5" s="112"/>
      <c r="N5" s="112"/>
      <c r="O5" s="112"/>
      <c r="P5" s="112"/>
      <c r="Q5" s="112"/>
      <c r="R5" s="112"/>
    </row>
    <row r="6" spans="2:9" ht="12.75">
      <c r="B6" s="117"/>
      <c r="C6" s="117"/>
      <c r="D6" s="117"/>
      <c r="E6" s="117"/>
      <c r="F6" s="117"/>
      <c r="G6" s="117"/>
      <c r="H6" s="117"/>
      <c r="I6" s="117"/>
    </row>
    <row r="7" spans="2:11" ht="12.75" customHeight="1">
      <c r="B7" s="700" t="s">
        <v>78</v>
      </c>
      <c r="C7" s="701" t="s">
        <v>79</v>
      </c>
      <c r="D7" s="701"/>
      <c r="E7" s="706" t="s">
        <v>80</v>
      </c>
      <c r="F7" s="706"/>
      <c r="G7" s="706"/>
      <c r="H7" s="706"/>
      <c r="I7" s="695" t="s">
        <v>81</v>
      </c>
      <c r="J7" s="118"/>
      <c r="K7" s="118"/>
    </row>
    <row r="8" spans="2:11" ht="12.75">
      <c r="B8" s="700"/>
      <c r="C8" s="701"/>
      <c r="D8" s="701"/>
      <c r="E8" s="119" t="s">
        <v>8</v>
      </c>
      <c r="F8" s="120" t="s">
        <v>9</v>
      </c>
      <c r="G8" s="120" t="s">
        <v>10</v>
      </c>
      <c r="H8" s="121" t="s">
        <v>28</v>
      </c>
      <c r="I8" s="695"/>
      <c r="J8" s="118"/>
      <c r="K8" s="118"/>
    </row>
    <row r="9" spans="2:9" ht="12.75">
      <c r="B9" s="122" t="s">
        <v>12</v>
      </c>
      <c r="C9" s="702" t="s">
        <v>13</v>
      </c>
      <c r="D9" s="702"/>
      <c r="E9" s="123">
        <v>1</v>
      </c>
      <c r="F9" s="124">
        <v>2</v>
      </c>
      <c r="G9" s="124">
        <v>3</v>
      </c>
      <c r="H9" s="125">
        <v>4</v>
      </c>
      <c r="I9" s="126">
        <v>5</v>
      </c>
    </row>
    <row r="10" spans="2:9" ht="13.5" customHeight="1">
      <c r="B10" s="127">
        <v>1</v>
      </c>
      <c r="C10" s="703" t="s">
        <v>82</v>
      </c>
      <c r="D10" s="128" t="s">
        <v>11</v>
      </c>
      <c r="E10" s="129">
        <v>36</v>
      </c>
      <c r="F10" s="130"/>
      <c r="G10" s="130"/>
      <c r="H10" s="131">
        <f>SUM(E10:G10)</f>
        <v>36</v>
      </c>
      <c r="I10" s="132">
        <f>IF(E23=0,0,H10/E23)</f>
        <v>0</v>
      </c>
    </row>
    <row r="11" spans="2:9" ht="12.75">
      <c r="B11" s="704">
        <v>2</v>
      </c>
      <c r="C11" s="703"/>
      <c r="D11" s="705" t="s">
        <v>83</v>
      </c>
      <c r="E11" s="134">
        <v>35</v>
      </c>
      <c r="F11" s="135"/>
      <c r="G11" s="135"/>
      <c r="H11" s="136">
        <f>SUM(E11:G11)</f>
        <v>35</v>
      </c>
      <c r="I11" s="708">
        <f>IF(E23=0,0,H11/E23)</f>
        <v>0</v>
      </c>
    </row>
    <row r="12" spans="2:9" ht="12.75">
      <c r="B12" s="704"/>
      <c r="C12" s="703"/>
      <c r="D12" s="705"/>
      <c r="E12" s="137">
        <f>IF(E10=0,0,E11/E10)</f>
        <v>0.9722222222222222</v>
      </c>
      <c r="F12" s="138">
        <f>IF(F10=0,0,F11/F10)</f>
        <v>0</v>
      </c>
      <c r="G12" s="138">
        <f>IF(G10=0,0,G11/G10)</f>
        <v>0</v>
      </c>
      <c r="H12" s="139">
        <f>IF(H10=0,0,H11/H10)</f>
        <v>0.9722222222222222</v>
      </c>
      <c r="I12" s="708"/>
    </row>
    <row r="13" spans="2:9" ht="12.75">
      <c r="B13" s="133">
        <v>3</v>
      </c>
      <c r="C13" s="703"/>
      <c r="D13" s="140" t="s">
        <v>84</v>
      </c>
      <c r="E13" s="141">
        <v>1</v>
      </c>
      <c r="F13" s="142"/>
      <c r="G13" s="142"/>
      <c r="H13" s="143">
        <f>SUM(E13:G13)</f>
        <v>1</v>
      </c>
      <c r="I13" s="144">
        <f>IF(E23=0,0,H13/E23)</f>
        <v>0</v>
      </c>
    </row>
    <row r="14" spans="2:9" ht="12.75" customHeight="1">
      <c r="B14" s="145">
        <v>4</v>
      </c>
      <c r="C14" s="709" t="s">
        <v>85</v>
      </c>
      <c r="D14" s="128" t="s">
        <v>11</v>
      </c>
      <c r="E14" s="129">
        <v>34</v>
      </c>
      <c r="F14" s="130"/>
      <c r="G14" s="130"/>
      <c r="H14" s="131">
        <f>SUM(E14:G14)</f>
        <v>34</v>
      </c>
      <c r="I14" s="146">
        <f>IF(E23=0,0,H14/E23)</f>
        <v>0</v>
      </c>
    </row>
    <row r="15" spans="2:9" ht="12.75">
      <c r="B15" s="704">
        <v>5</v>
      </c>
      <c r="C15" s="709"/>
      <c r="D15" s="710" t="s">
        <v>86</v>
      </c>
      <c r="E15" s="134"/>
      <c r="F15" s="135"/>
      <c r="G15" s="135"/>
      <c r="H15" s="136">
        <f>SUM(E15:G15)</f>
        <v>0</v>
      </c>
      <c r="I15" s="711">
        <f>IF(E23=0,0,H15/E23)</f>
        <v>0</v>
      </c>
    </row>
    <row r="16" spans="2:9" ht="12.75">
      <c r="B16" s="704"/>
      <c r="C16" s="709"/>
      <c r="D16" s="710"/>
      <c r="E16" s="147">
        <f>IF(E14=0,0,E15/E14)</f>
        <v>0</v>
      </c>
      <c r="F16" s="148">
        <f>IF(F14=0,0,F15/F14)</f>
        <v>0</v>
      </c>
      <c r="G16" s="148">
        <f>IF(G14=0,0,G15/G14)</f>
        <v>0</v>
      </c>
      <c r="H16" s="149">
        <f>IF(H14=0,0,H15/H14)</f>
        <v>0</v>
      </c>
      <c r="I16" s="711"/>
    </row>
    <row r="17" spans="2:9" ht="12.75" customHeight="1">
      <c r="B17" s="133">
        <v>6</v>
      </c>
      <c r="C17" s="712" t="s">
        <v>87</v>
      </c>
      <c r="D17" s="150" t="s">
        <v>11</v>
      </c>
      <c r="E17" s="129">
        <v>0</v>
      </c>
      <c r="F17" s="130"/>
      <c r="G17" s="130"/>
      <c r="H17" s="131">
        <f>SUM(E17:G17)</f>
        <v>0</v>
      </c>
      <c r="I17" s="151">
        <f>IF(E23=0,0,H17/E23)</f>
        <v>0</v>
      </c>
    </row>
    <row r="18" spans="2:9" ht="12.75">
      <c r="B18" s="704">
        <v>7</v>
      </c>
      <c r="C18" s="712"/>
      <c r="D18" s="705" t="s">
        <v>83</v>
      </c>
      <c r="E18" s="134"/>
      <c r="F18" s="135"/>
      <c r="G18" s="135"/>
      <c r="H18" s="136">
        <f>SUM(E18:G18)</f>
        <v>0</v>
      </c>
      <c r="I18" s="707">
        <f>IF(E23=0,0,H18/E23)</f>
        <v>0</v>
      </c>
    </row>
    <row r="19" spans="2:9" ht="12.75">
      <c r="B19" s="704"/>
      <c r="C19" s="712"/>
      <c r="D19" s="705"/>
      <c r="E19" s="137">
        <f>IF(E17=0,0,E18/E17)</f>
        <v>0</v>
      </c>
      <c r="F19" s="138">
        <f>IF(F17=0,0,F18/F17)</f>
        <v>0</v>
      </c>
      <c r="G19" s="138">
        <f>IF(G17=0,0,G18/G17)</f>
        <v>0</v>
      </c>
      <c r="H19" s="139">
        <f>IF(H17=0,0,H18/H17)</f>
        <v>0</v>
      </c>
      <c r="I19" s="707"/>
    </row>
    <row r="20" spans="2:9" ht="12.75">
      <c r="B20" s="133">
        <v>8</v>
      </c>
      <c r="C20" s="712"/>
      <c r="D20" s="152" t="s">
        <v>84</v>
      </c>
      <c r="E20" s="134"/>
      <c r="F20" s="135"/>
      <c r="G20" s="135"/>
      <c r="H20" s="136">
        <f>SUM(E20:G20)</f>
        <v>0</v>
      </c>
      <c r="I20" s="153">
        <f>IF(E23=0,0,H20/E23)</f>
        <v>0</v>
      </c>
    </row>
    <row r="21" spans="2:9" ht="12.75">
      <c r="B21" s="154">
        <v>9</v>
      </c>
      <c r="C21" s="712"/>
      <c r="D21" s="155" t="s">
        <v>88</v>
      </c>
      <c r="E21" s="156"/>
      <c r="F21" s="157"/>
      <c r="G21" s="157"/>
      <c r="H21" s="158">
        <f>SUM(E21:G21)</f>
        <v>0</v>
      </c>
      <c r="I21" s="159">
        <f>IF(E23=0,0,H21/E23)</f>
        <v>0</v>
      </c>
    </row>
    <row r="22" spans="2:9" ht="12.75">
      <c r="B22" s="117"/>
      <c r="C22" s="117"/>
      <c r="D22" s="117"/>
      <c r="E22" s="117"/>
      <c r="F22" s="117"/>
      <c r="G22" s="117"/>
      <c r="H22" s="117"/>
      <c r="I22" s="117"/>
    </row>
    <row r="23" spans="2:9" ht="12.75">
      <c r="B23"/>
      <c r="C23"/>
      <c r="D23"/>
      <c r="E23"/>
      <c r="F23"/>
      <c r="G23" s="117"/>
      <c r="H23" s="117"/>
      <c r="I23" s="117"/>
    </row>
  </sheetData>
  <sheetProtection selectLockedCells="1"/>
  <mergeCells count="21">
    <mergeCell ref="I18:I19"/>
    <mergeCell ref="I11:I12"/>
    <mergeCell ref="C14:C16"/>
    <mergeCell ref="B15:B16"/>
    <mergeCell ref="D15:D16"/>
    <mergeCell ref="I15:I16"/>
    <mergeCell ref="C17:C21"/>
    <mergeCell ref="B18:B19"/>
    <mergeCell ref="D18:D19"/>
    <mergeCell ref="C9:D9"/>
    <mergeCell ref="C10:C13"/>
    <mergeCell ref="B11:B12"/>
    <mergeCell ref="D11:D12"/>
    <mergeCell ref="E7:H7"/>
    <mergeCell ref="I7:I8"/>
    <mergeCell ref="B3:C3"/>
    <mergeCell ref="D3:H3"/>
    <mergeCell ref="D4:H4"/>
    <mergeCell ref="C5:G5"/>
    <mergeCell ref="B7:B8"/>
    <mergeCell ref="C7:D8"/>
  </mergeCells>
  <printOptions/>
  <pageMargins left="0.32013888888888886" right="0.3402777777777778" top="0.32013888888888886" bottom="0.30972222222222223" header="0.5118055555555555" footer="0.5118055555555555"/>
  <pageSetup firstPageNumber="45" useFirstPageNumber="1"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zoomScalePageLayoutView="0" workbookViewId="0" topLeftCell="C1">
      <selection activeCell="H6" sqref="H6"/>
    </sheetView>
  </sheetViews>
  <sheetFormatPr defaultColWidth="9.140625" defaultRowHeight="12.75"/>
  <cols>
    <col min="1" max="1" width="2.8515625" style="108" customWidth="1"/>
    <col min="2" max="2" width="5.8515625" style="108" customWidth="1"/>
    <col min="3" max="3" width="36.57421875" style="108" customWidth="1"/>
    <col min="4" max="4" width="21.7109375" style="108" customWidth="1"/>
    <col min="5" max="5" width="21.140625" style="108" customWidth="1"/>
    <col min="6" max="6" width="20.140625" style="108" customWidth="1"/>
    <col min="7" max="16384" width="9.140625" style="108" customWidth="1"/>
  </cols>
  <sheetData>
    <row r="2" spans="4:5" ht="12.75">
      <c r="D2" s="715" t="s">
        <v>236</v>
      </c>
      <c r="E2" s="715"/>
    </row>
    <row r="3" spans="2:8" ht="16.5" customHeight="1">
      <c r="B3" s="716" t="s">
        <v>89</v>
      </c>
      <c r="C3" s="716"/>
      <c r="D3" s="717"/>
      <c r="E3" s="717"/>
      <c r="F3" s="160"/>
      <c r="G3" s="160"/>
      <c r="H3" s="160"/>
    </row>
    <row r="4" spans="2:6" ht="39.75" customHeight="1">
      <c r="B4" s="161"/>
      <c r="C4" s="718" t="s">
        <v>90</v>
      </c>
      <c r="D4" s="718"/>
      <c r="E4" s="718"/>
      <c r="F4" s="117"/>
    </row>
    <row r="5" spans="2:6" ht="13.5" thickBot="1">
      <c r="B5" s="117"/>
      <c r="C5" s="117"/>
      <c r="D5" s="117"/>
      <c r="E5" s="117"/>
      <c r="F5" s="117"/>
    </row>
    <row r="6" spans="2:6" ht="52.5" customHeight="1" thickBot="1">
      <c r="B6" s="719" t="s">
        <v>78</v>
      </c>
      <c r="C6" s="721" t="s">
        <v>91</v>
      </c>
      <c r="D6" s="389" t="s">
        <v>92</v>
      </c>
      <c r="E6" s="390" t="s">
        <v>93</v>
      </c>
      <c r="F6" s="391" t="s">
        <v>11</v>
      </c>
    </row>
    <row r="7" spans="2:6" ht="13.5" thickBot="1">
      <c r="B7" s="720"/>
      <c r="C7" s="722"/>
      <c r="D7" s="392" t="s">
        <v>94</v>
      </c>
      <c r="E7" s="394" t="s">
        <v>94</v>
      </c>
      <c r="F7" s="393" t="s">
        <v>94</v>
      </c>
    </row>
    <row r="8" spans="2:6" ht="13.5" thickBot="1">
      <c r="B8" s="383" t="s">
        <v>12</v>
      </c>
      <c r="C8" s="162" t="s">
        <v>13</v>
      </c>
      <c r="D8" s="561">
        <v>1</v>
      </c>
      <c r="E8" s="396">
        <v>2</v>
      </c>
      <c r="F8" s="395">
        <v>3</v>
      </c>
    </row>
    <row r="9" spans="2:6" ht="12.75">
      <c r="B9" s="384">
        <v>1</v>
      </c>
      <c r="C9" s="150" t="s">
        <v>95</v>
      </c>
      <c r="D9" s="564">
        <v>13</v>
      </c>
      <c r="E9" s="557">
        <v>0</v>
      </c>
      <c r="F9" s="567">
        <f>SUM(D9,E9)</f>
        <v>13</v>
      </c>
    </row>
    <row r="10" spans="2:6" ht="12.75">
      <c r="B10" s="385">
        <v>2</v>
      </c>
      <c r="C10" s="556" t="s">
        <v>96</v>
      </c>
      <c r="D10" s="565">
        <v>4</v>
      </c>
      <c r="E10" s="558">
        <v>0</v>
      </c>
      <c r="F10" s="568">
        <f>SUM(D10,E10)</f>
        <v>4</v>
      </c>
    </row>
    <row r="11" spans="2:6" ht="25.5">
      <c r="B11" s="386" t="s">
        <v>97</v>
      </c>
      <c r="C11" s="556" t="s">
        <v>98</v>
      </c>
      <c r="D11" s="565">
        <v>4</v>
      </c>
      <c r="E11" s="558">
        <v>0</v>
      </c>
      <c r="F11" s="568">
        <f>SUM(D11,E11)</f>
        <v>4</v>
      </c>
    </row>
    <row r="12" spans="2:6" ht="13.5" customHeight="1" thickBot="1">
      <c r="B12" s="713">
        <v>3</v>
      </c>
      <c r="C12" s="714" t="s">
        <v>99</v>
      </c>
      <c r="D12" s="566">
        <v>9</v>
      </c>
      <c r="E12" s="559">
        <v>0</v>
      </c>
      <c r="F12" s="568">
        <f>SUM(D12,E12)</f>
        <v>9</v>
      </c>
    </row>
    <row r="13" spans="2:6" ht="12.75" customHeight="1" thickBot="1">
      <c r="B13" s="713"/>
      <c r="C13" s="714"/>
      <c r="D13" s="569">
        <f>IF(D9=0,0,D12/D9)</f>
        <v>0.6923076923076923</v>
      </c>
      <c r="E13" s="570">
        <f>IF(E9=0,0,E12/E9)</f>
        <v>0</v>
      </c>
      <c r="F13" s="571">
        <f>IF(F9=0,0,F12/F9)</f>
        <v>0.6923076923076923</v>
      </c>
    </row>
    <row r="14" spans="2:6" ht="26.25" thickBot="1">
      <c r="B14" s="387">
        <v>4</v>
      </c>
      <c r="C14" s="388" t="s">
        <v>100</v>
      </c>
      <c r="D14" s="562">
        <v>130</v>
      </c>
      <c r="E14" s="560">
        <v>26</v>
      </c>
      <c r="F14" s="572">
        <f>D14+E14</f>
        <v>156</v>
      </c>
    </row>
    <row r="15" ht="25.5" customHeight="1"/>
  </sheetData>
  <sheetProtection selectLockedCells="1"/>
  <mergeCells count="8">
    <mergeCell ref="B12:B13"/>
    <mergeCell ref="C12:C13"/>
    <mergeCell ref="D2:E2"/>
    <mergeCell ref="B3:C3"/>
    <mergeCell ref="D3:E3"/>
    <mergeCell ref="C4:E4"/>
    <mergeCell ref="B6:B7"/>
    <mergeCell ref="C6:C7"/>
  </mergeCells>
  <printOptions/>
  <pageMargins left="0.3" right="0.32013888888888886" top="0.35" bottom="0.25972222222222224" header="0.5118055555555555" footer="0.5118055555555555"/>
  <pageSetup firstPageNumber="46" useFirstPageNumber="1"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50"/>
  <sheetViews>
    <sheetView zoomScale="75" zoomScaleNormal="75" zoomScaleSheetLayoutView="50" zoomScalePageLayoutView="0" workbookViewId="0" topLeftCell="E1">
      <selection activeCell="N44" sqref="N44"/>
    </sheetView>
  </sheetViews>
  <sheetFormatPr defaultColWidth="9.140625" defaultRowHeight="12.75"/>
  <cols>
    <col min="1" max="1" width="1.1484375" style="0" customWidth="1"/>
    <col min="2" max="3" width="0" style="0" hidden="1" customWidth="1"/>
    <col min="4" max="4" width="7.57421875" style="0" customWidth="1"/>
    <col min="5" max="5" width="18.421875" style="0" customWidth="1"/>
    <col min="6" max="6" width="23.140625" style="0" customWidth="1"/>
    <col min="7" max="7" width="23.00390625" style="0" customWidth="1"/>
    <col min="8" max="8" width="20.57421875" style="0" customWidth="1"/>
    <col min="9" max="9" width="21.421875" style="0" customWidth="1"/>
    <col min="10" max="10" width="26.57421875" style="0" customWidth="1"/>
    <col min="11" max="11" width="20.00390625" style="0" customWidth="1"/>
    <col min="12" max="12" width="15.421875" style="0" customWidth="1"/>
    <col min="13" max="13" width="13.57421875" style="0" customWidth="1"/>
    <col min="14" max="14" width="20.7109375" style="0" customWidth="1"/>
    <col min="15" max="15" width="19.57421875" style="0" customWidth="1"/>
    <col min="16" max="16" width="19.00390625" style="0" customWidth="1"/>
  </cols>
  <sheetData>
    <row r="1" spans="6:9" ht="13.5" thickBot="1">
      <c r="F1" s="715" t="s">
        <v>236</v>
      </c>
      <c r="G1" s="715"/>
      <c r="H1" s="715"/>
      <c r="I1" s="715"/>
    </row>
    <row r="2" spans="4:11" ht="19.5" customHeight="1">
      <c r="D2" s="163" t="s">
        <v>101</v>
      </c>
      <c r="E2" s="163"/>
      <c r="F2" s="725" t="s">
        <v>44</v>
      </c>
      <c r="G2" s="725"/>
      <c r="H2" s="725"/>
      <c r="I2" s="725"/>
      <c r="K2" s="163"/>
    </row>
    <row r="3" spans="4:13" ht="11.25" customHeight="1">
      <c r="D3" s="164"/>
      <c r="E3" s="164"/>
      <c r="F3" s="12"/>
      <c r="G3" s="165"/>
      <c r="H3" s="165"/>
      <c r="I3" s="12"/>
      <c r="J3" s="12"/>
      <c r="K3" s="12"/>
      <c r="L3" s="12"/>
      <c r="M3" s="12"/>
    </row>
    <row r="4" spans="4:13" ht="12.75" customHeight="1" thickBot="1"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4:13" ht="13.5" hidden="1" thickBot="1"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4:13" ht="13.5" hidden="1" thickBot="1"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4:16" ht="145.5" customHeight="1" thickBot="1">
      <c r="D7" s="515" t="s">
        <v>78</v>
      </c>
      <c r="E7" s="723" t="s">
        <v>102</v>
      </c>
      <c r="F7" s="516" t="s">
        <v>103</v>
      </c>
      <c r="G7" s="517" t="s">
        <v>104</v>
      </c>
      <c r="H7" s="516" t="s">
        <v>105</v>
      </c>
      <c r="I7" s="518" t="s">
        <v>106</v>
      </c>
      <c r="J7" s="723" t="s">
        <v>107</v>
      </c>
      <c r="K7" s="516" t="s">
        <v>108</v>
      </c>
      <c r="L7" s="516" t="s">
        <v>109</v>
      </c>
      <c r="M7" s="516" t="s">
        <v>110</v>
      </c>
      <c r="N7" s="414" t="s">
        <v>111</v>
      </c>
      <c r="O7" s="415" t="s">
        <v>112</v>
      </c>
      <c r="P7" s="416" t="s">
        <v>113</v>
      </c>
    </row>
    <row r="8" spans="4:16" ht="16.5" thickBot="1">
      <c r="D8" s="519"/>
      <c r="E8" s="724"/>
      <c r="F8" s="520" t="s">
        <v>94</v>
      </c>
      <c r="G8" s="521" t="s">
        <v>94</v>
      </c>
      <c r="H8" s="521" t="s">
        <v>94</v>
      </c>
      <c r="I8" s="522" t="s">
        <v>94</v>
      </c>
      <c r="J8" s="724"/>
      <c r="K8" s="520" t="s">
        <v>94</v>
      </c>
      <c r="L8" s="521" t="s">
        <v>94</v>
      </c>
      <c r="M8" s="522" t="s">
        <v>94</v>
      </c>
      <c r="N8" s="523" t="s">
        <v>94</v>
      </c>
      <c r="O8" s="524" t="s">
        <v>94</v>
      </c>
      <c r="P8" s="525" t="s">
        <v>94</v>
      </c>
    </row>
    <row r="9" spans="4:16" ht="15.75" thickBot="1">
      <c r="D9" s="531" t="s">
        <v>12</v>
      </c>
      <c r="E9" s="540" t="s">
        <v>13</v>
      </c>
      <c r="F9" s="532">
        <v>1</v>
      </c>
      <c r="G9" s="532">
        <v>2</v>
      </c>
      <c r="H9" s="532">
        <v>3</v>
      </c>
      <c r="I9" s="532">
        <v>4</v>
      </c>
      <c r="J9" s="532">
        <v>5</v>
      </c>
      <c r="K9" s="532">
        <v>6</v>
      </c>
      <c r="L9" s="532">
        <v>7</v>
      </c>
      <c r="M9" s="541">
        <v>8</v>
      </c>
      <c r="N9" s="533">
        <v>9</v>
      </c>
      <c r="O9" s="534">
        <v>10</v>
      </c>
      <c r="P9" s="535">
        <v>11</v>
      </c>
    </row>
    <row r="10" spans="4:16" ht="16.5" thickBot="1">
      <c r="D10" s="526">
        <v>1</v>
      </c>
      <c r="E10" s="536" t="s">
        <v>159</v>
      </c>
      <c r="F10" s="537">
        <v>7</v>
      </c>
      <c r="G10" s="537">
        <v>3</v>
      </c>
      <c r="H10" s="537">
        <v>4</v>
      </c>
      <c r="I10" s="537">
        <v>2</v>
      </c>
      <c r="J10" s="537">
        <v>2</v>
      </c>
      <c r="K10" s="537"/>
      <c r="L10" s="538">
        <v>120</v>
      </c>
      <c r="M10" s="539">
        <v>60</v>
      </c>
      <c r="N10" s="512">
        <f>IF(F10=0,0,G10/F10)</f>
        <v>0.42857142857142855</v>
      </c>
      <c r="O10" s="513">
        <f>IF(H10=0,0,I10/H10)</f>
        <v>0.5</v>
      </c>
      <c r="P10" s="514">
        <f>IF(L10=0,0,M10/L10)</f>
        <v>0.5</v>
      </c>
    </row>
    <row r="11" spans="4:16" ht="16.5" thickBot="1">
      <c r="D11" s="399">
        <v>2</v>
      </c>
      <c r="E11" s="527" t="s">
        <v>197</v>
      </c>
      <c r="F11" s="528"/>
      <c r="G11" s="528"/>
      <c r="H11" s="528"/>
      <c r="I11" s="528"/>
      <c r="J11" s="528"/>
      <c r="K11" s="528"/>
      <c r="L11" s="529"/>
      <c r="M11" s="530"/>
      <c r="N11" s="512">
        <f aca="true" t="shared" si="0" ref="N11:N43">IF(F11=0,0,G11/F11)</f>
        <v>0</v>
      </c>
      <c r="O11" s="513">
        <f aca="true" t="shared" si="1" ref="O11:O43">IF(H11=0,0,I11/H11)</f>
        <v>0</v>
      </c>
      <c r="P11" s="514">
        <f aca="true" t="shared" si="2" ref="P11:P43">IF(L11=0,0,M11/L11)</f>
        <v>0</v>
      </c>
    </row>
    <row r="12" spans="4:16" ht="16.5" thickBot="1">
      <c r="D12" s="399">
        <v>3</v>
      </c>
      <c r="E12" s="397" t="s">
        <v>198</v>
      </c>
      <c r="F12" s="166"/>
      <c r="G12" s="166"/>
      <c r="H12" s="166"/>
      <c r="I12" s="166"/>
      <c r="J12" s="166"/>
      <c r="K12" s="166"/>
      <c r="L12" s="167"/>
      <c r="M12" s="400"/>
      <c r="N12" s="512">
        <f t="shared" si="0"/>
        <v>0</v>
      </c>
      <c r="O12" s="513">
        <f t="shared" si="1"/>
        <v>0</v>
      </c>
      <c r="P12" s="514">
        <f t="shared" si="2"/>
        <v>0</v>
      </c>
    </row>
    <row r="13" spans="4:16" ht="16.5" thickBot="1">
      <c r="D13" s="399">
        <v>4</v>
      </c>
      <c r="E13" s="397" t="s">
        <v>199</v>
      </c>
      <c r="F13" s="166"/>
      <c r="G13" s="166"/>
      <c r="H13" s="166"/>
      <c r="I13" s="166"/>
      <c r="J13" s="166"/>
      <c r="K13" s="166"/>
      <c r="L13" s="167"/>
      <c r="M13" s="400"/>
      <c r="N13" s="512">
        <f t="shared" si="0"/>
        <v>0</v>
      </c>
      <c r="O13" s="513">
        <f t="shared" si="1"/>
        <v>0</v>
      </c>
      <c r="P13" s="514">
        <f t="shared" si="2"/>
        <v>0</v>
      </c>
    </row>
    <row r="14" spans="4:16" ht="16.5" thickBot="1">
      <c r="D14" s="399">
        <v>5</v>
      </c>
      <c r="E14" s="397" t="s">
        <v>200</v>
      </c>
      <c r="F14" s="166"/>
      <c r="G14" s="166"/>
      <c r="H14" s="166"/>
      <c r="I14" s="166"/>
      <c r="J14" s="166"/>
      <c r="K14" s="166"/>
      <c r="L14" s="167"/>
      <c r="M14" s="400"/>
      <c r="N14" s="512">
        <f t="shared" si="0"/>
        <v>0</v>
      </c>
      <c r="O14" s="513">
        <f t="shared" si="1"/>
        <v>0</v>
      </c>
      <c r="P14" s="514">
        <f t="shared" si="2"/>
        <v>0</v>
      </c>
    </row>
    <row r="15" spans="4:16" ht="16.5" thickBot="1">
      <c r="D15" s="399">
        <v>6</v>
      </c>
      <c r="E15" s="397" t="s">
        <v>201</v>
      </c>
      <c r="F15" s="166">
        <v>2</v>
      </c>
      <c r="G15" s="166">
        <v>1</v>
      </c>
      <c r="H15" s="166">
        <v>1</v>
      </c>
      <c r="I15" s="166">
        <v>1</v>
      </c>
      <c r="J15" s="166"/>
      <c r="K15" s="166"/>
      <c r="L15" s="167">
        <v>15</v>
      </c>
      <c r="M15" s="400">
        <v>15</v>
      </c>
      <c r="N15" s="512">
        <f t="shared" si="0"/>
        <v>0.5</v>
      </c>
      <c r="O15" s="513">
        <f t="shared" si="1"/>
        <v>1</v>
      </c>
      <c r="P15" s="514">
        <f t="shared" si="2"/>
        <v>1</v>
      </c>
    </row>
    <row r="16" spans="4:16" ht="16.5" thickBot="1">
      <c r="D16" s="399">
        <v>7</v>
      </c>
      <c r="E16" s="397" t="s">
        <v>202</v>
      </c>
      <c r="F16" s="166"/>
      <c r="G16" s="166"/>
      <c r="H16" s="166"/>
      <c r="I16" s="166"/>
      <c r="J16" s="166"/>
      <c r="K16" s="166"/>
      <c r="L16" s="167"/>
      <c r="M16" s="400"/>
      <c r="N16" s="512">
        <f t="shared" si="0"/>
        <v>0</v>
      </c>
      <c r="O16" s="513">
        <f t="shared" si="1"/>
        <v>0</v>
      </c>
      <c r="P16" s="514">
        <f t="shared" si="2"/>
        <v>0</v>
      </c>
    </row>
    <row r="17" spans="4:16" ht="16.5" thickBot="1">
      <c r="D17" s="399">
        <v>8</v>
      </c>
      <c r="E17" s="397" t="s">
        <v>203</v>
      </c>
      <c r="F17" s="166"/>
      <c r="G17" s="166"/>
      <c r="H17" s="166"/>
      <c r="I17" s="166"/>
      <c r="J17" s="166"/>
      <c r="K17" s="166"/>
      <c r="L17" s="167"/>
      <c r="M17" s="400"/>
      <c r="N17" s="512">
        <f t="shared" si="0"/>
        <v>0</v>
      </c>
      <c r="O17" s="513">
        <f t="shared" si="1"/>
        <v>0</v>
      </c>
      <c r="P17" s="514">
        <f t="shared" si="2"/>
        <v>0</v>
      </c>
    </row>
    <row r="18" spans="4:16" ht="16.5" thickBot="1">
      <c r="D18" s="399">
        <v>9</v>
      </c>
      <c r="E18" s="397" t="s">
        <v>204</v>
      </c>
      <c r="F18" s="166"/>
      <c r="G18" s="166"/>
      <c r="H18" s="166"/>
      <c r="I18" s="166"/>
      <c r="J18" s="166"/>
      <c r="K18" s="166"/>
      <c r="L18" s="167"/>
      <c r="M18" s="400"/>
      <c r="N18" s="512">
        <f t="shared" si="0"/>
        <v>0</v>
      </c>
      <c r="O18" s="513">
        <f t="shared" si="1"/>
        <v>0</v>
      </c>
      <c r="P18" s="514">
        <f t="shared" si="2"/>
        <v>0</v>
      </c>
    </row>
    <row r="19" spans="4:16" ht="16.5" thickBot="1">
      <c r="D19" s="399">
        <v>10</v>
      </c>
      <c r="E19" s="397" t="s">
        <v>205</v>
      </c>
      <c r="F19" s="166"/>
      <c r="G19" s="166"/>
      <c r="H19" s="166"/>
      <c r="I19" s="166"/>
      <c r="J19" s="166"/>
      <c r="K19" s="166"/>
      <c r="L19" s="167"/>
      <c r="M19" s="400"/>
      <c r="N19" s="512">
        <f t="shared" si="0"/>
        <v>0</v>
      </c>
      <c r="O19" s="513">
        <f t="shared" si="1"/>
        <v>0</v>
      </c>
      <c r="P19" s="514">
        <f t="shared" si="2"/>
        <v>0</v>
      </c>
    </row>
    <row r="20" spans="4:16" ht="16.5" thickBot="1">
      <c r="D20" s="399">
        <v>11</v>
      </c>
      <c r="E20" s="397" t="s">
        <v>206</v>
      </c>
      <c r="F20" s="166"/>
      <c r="G20" s="166"/>
      <c r="H20" s="166"/>
      <c r="I20" s="166"/>
      <c r="J20" s="166"/>
      <c r="K20" s="166"/>
      <c r="L20" s="167"/>
      <c r="M20" s="400"/>
      <c r="N20" s="512">
        <f t="shared" si="0"/>
        <v>0</v>
      </c>
      <c r="O20" s="513">
        <f t="shared" si="1"/>
        <v>0</v>
      </c>
      <c r="P20" s="514">
        <f t="shared" si="2"/>
        <v>0</v>
      </c>
    </row>
    <row r="21" spans="4:16" ht="16.5" thickBot="1">
      <c r="D21" s="399">
        <v>12</v>
      </c>
      <c r="E21" s="397" t="s">
        <v>207</v>
      </c>
      <c r="F21" s="166"/>
      <c r="G21" s="166"/>
      <c r="H21" s="166"/>
      <c r="I21" s="166"/>
      <c r="J21" s="166"/>
      <c r="K21" s="166"/>
      <c r="L21" s="167"/>
      <c r="M21" s="400"/>
      <c r="N21" s="512">
        <f t="shared" si="0"/>
        <v>0</v>
      </c>
      <c r="O21" s="513">
        <f t="shared" si="1"/>
        <v>0</v>
      </c>
      <c r="P21" s="514">
        <f t="shared" si="2"/>
        <v>0</v>
      </c>
    </row>
    <row r="22" spans="4:16" ht="16.5" thickBot="1">
      <c r="D22" s="399">
        <v>13</v>
      </c>
      <c r="E22" s="397" t="s">
        <v>208</v>
      </c>
      <c r="F22" s="166"/>
      <c r="G22" s="166"/>
      <c r="H22" s="166"/>
      <c r="I22" s="166"/>
      <c r="J22" s="166"/>
      <c r="K22" s="166"/>
      <c r="L22" s="167"/>
      <c r="M22" s="400"/>
      <c r="N22" s="512">
        <f t="shared" si="0"/>
        <v>0</v>
      </c>
      <c r="O22" s="513">
        <f t="shared" si="1"/>
        <v>0</v>
      </c>
      <c r="P22" s="514">
        <f t="shared" si="2"/>
        <v>0</v>
      </c>
    </row>
    <row r="23" spans="4:16" ht="16.5" thickBot="1">
      <c r="D23" s="399">
        <v>14</v>
      </c>
      <c r="E23" s="397" t="s">
        <v>209</v>
      </c>
      <c r="F23" s="166"/>
      <c r="G23" s="166"/>
      <c r="H23" s="166"/>
      <c r="I23" s="166"/>
      <c r="J23" s="166"/>
      <c r="K23" s="166"/>
      <c r="L23" s="167"/>
      <c r="M23" s="400"/>
      <c r="N23" s="512">
        <f t="shared" si="0"/>
        <v>0</v>
      </c>
      <c r="O23" s="513">
        <f t="shared" si="1"/>
        <v>0</v>
      </c>
      <c r="P23" s="514">
        <f t="shared" si="2"/>
        <v>0</v>
      </c>
    </row>
    <row r="24" spans="4:16" ht="16.5" thickBot="1">
      <c r="D24" s="399">
        <v>15</v>
      </c>
      <c r="E24" s="397" t="s">
        <v>210</v>
      </c>
      <c r="F24" s="166"/>
      <c r="G24" s="166"/>
      <c r="H24" s="166"/>
      <c r="I24" s="166"/>
      <c r="J24" s="166"/>
      <c r="K24" s="166"/>
      <c r="L24" s="167"/>
      <c r="M24" s="400"/>
      <c r="N24" s="512">
        <f t="shared" si="0"/>
        <v>0</v>
      </c>
      <c r="O24" s="513">
        <f t="shared" si="1"/>
        <v>0</v>
      </c>
      <c r="P24" s="514">
        <f t="shared" si="2"/>
        <v>0</v>
      </c>
    </row>
    <row r="25" spans="4:16" ht="16.5" thickBot="1">
      <c r="D25" s="399">
        <v>16</v>
      </c>
      <c r="E25" s="397" t="s">
        <v>211</v>
      </c>
      <c r="F25" s="166"/>
      <c r="G25" s="166"/>
      <c r="H25" s="166"/>
      <c r="I25" s="166"/>
      <c r="J25" s="166"/>
      <c r="K25" s="166"/>
      <c r="L25" s="167"/>
      <c r="M25" s="400"/>
      <c r="N25" s="512">
        <f t="shared" si="0"/>
        <v>0</v>
      </c>
      <c r="O25" s="513">
        <f t="shared" si="1"/>
        <v>0</v>
      </c>
      <c r="P25" s="514">
        <f t="shared" si="2"/>
        <v>0</v>
      </c>
    </row>
    <row r="26" spans="4:16" ht="16.5" thickBot="1">
      <c r="D26" s="399">
        <v>17</v>
      </c>
      <c r="E26" s="397" t="s">
        <v>212</v>
      </c>
      <c r="F26" s="166"/>
      <c r="G26" s="166"/>
      <c r="H26" s="166"/>
      <c r="I26" s="166"/>
      <c r="J26" s="166"/>
      <c r="K26" s="166"/>
      <c r="L26" s="167"/>
      <c r="M26" s="400"/>
      <c r="N26" s="512">
        <f t="shared" si="0"/>
        <v>0</v>
      </c>
      <c r="O26" s="513">
        <f t="shared" si="1"/>
        <v>0</v>
      </c>
      <c r="P26" s="514">
        <f t="shared" si="2"/>
        <v>0</v>
      </c>
    </row>
    <row r="27" spans="4:16" ht="16.5" thickBot="1">
      <c r="D27" s="399">
        <v>18</v>
      </c>
      <c r="E27" s="397" t="s">
        <v>213</v>
      </c>
      <c r="F27" s="166"/>
      <c r="G27" s="166"/>
      <c r="H27" s="166"/>
      <c r="I27" s="166"/>
      <c r="J27" s="166"/>
      <c r="K27" s="166"/>
      <c r="L27" s="167"/>
      <c r="M27" s="400"/>
      <c r="N27" s="512">
        <f t="shared" si="0"/>
        <v>0</v>
      </c>
      <c r="O27" s="513">
        <f t="shared" si="1"/>
        <v>0</v>
      </c>
      <c r="P27" s="514">
        <f t="shared" si="2"/>
        <v>0</v>
      </c>
    </row>
    <row r="28" spans="4:16" ht="16.5" thickBot="1">
      <c r="D28" s="399">
        <v>19</v>
      </c>
      <c r="E28" s="397" t="s">
        <v>214</v>
      </c>
      <c r="F28" s="166"/>
      <c r="G28" s="166"/>
      <c r="H28" s="166"/>
      <c r="I28" s="166"/>
      <c r="J28" s="166"/>
      <c r="K28" s="166"/>
      <c r="L28" s="167"/>
      <c r="M28" s="400"/>
      <c r="N28" s="512">
        <f t="shared" si="0"/>
        <v>0</v>
      </c>
      <c r="O28" s="513">
        <f t="shared" si="1"/>
        <v>0</v>
      </c>
      <c r="P28" s="514">
        <f t="shared" si="2"/>
        <v>0</v>
      </c>
    </row>
    <row r="29" spans="4:16" ht="16.5" thickBot="1">
      <c r="D29" s="399">
        <v>20</v>
      </c>
      <c r="E29" s="397" t="s">
        <v>215</v>
      </c>
      <c r="F29" s="166"/>
      <c r="G29" s="166"/>
      <c r="H29" s="166"/>
      <c r="I29" s="166"/>
      <c r="J29" s="166"/>
      <c r="K29" s="166"/>
      <c r="L29" s="167"/>
      <c r="M29" s="400"/>
      <c r="N29" s="512">
        <f t="shared" si="0"/>
        <v>0</v>
      </c>
      <c r="O29" s="513">
        <f t="shared" si="1"/>
        <v>0</v>
      </c>
      <c r="P29" s="514">
        <f t="shared" si="2"/>
        <v>0</v>
      </c>
    </row>
    <row r="30" spans="4:16" ht="16.5" thickBot="1">
      <c r="D30" s="399">
        <v>21</v>
      </c>
      <c r="E30" s="397" t="s">
        <v>216</v>
      </c>
      <c r="F30" s="166"/>
      <c r="G30" s="166"/>
      <c r="H30" s="166"/>
      <c r="I30" s="166"/>
      <c r="J30" s="166"/>
      <c r="K30" s="166"/>
      <c r="L30" s="167"/>
      <c r="M30" s="400"/>
      <c r="N30" s="512">
        <f t="shared" si="0"/>
        <v>0</v>
      </c>
      <c r="O30" s="513">
        <f t="shared" si="1"/>
        <v>0</v>
      </c>
      <c r="P30" s="514">
        <f t="shared" si="2"/>
        <v>0</v>
      </c>
    </row>
    <row r="31" spans="4:16" ht="16.5" thickBot="1">
      <c r="D31" s="399">
        <v>22</v>
      </c>
      <c r="E31" s="397" t="s">
        <v>217</v>
      </c>
      <c r="F31" s="166"/>
      <c r="G31" s="166"/>
      <c r="H31" s="166"/>
      <c r="I31" s="166"/>
      <c r="J31" s="166"/>
      <c r="K31" s="166"/>
      <c r="L31" s="167"/>
      <c r="M31" s="400"/>
      <c r="N31" s="512">
        <f t="shared" si="0"/>
        <v>0</v>
      </c>
      <c r="O31" s="513">
        <f t="shared" si="1"/>
        <v>0</v>
      </c>
      <c r="P31" s="514">
        <f t="shared" si="2"/>
        <v>0</v>
      </c>
    </row>
    <row r="32" spans="4:16" ht="16.5" thickBot="1">
      <c r="D32" s="399">
        <v>23</v>
      </c>
      <c r="E32" s="397" t="s">
        <v>232</v>
      </c>
      <c r="F32" s="166"/>
      <c r="G32" s="166"/>
      <c r="H32" s="166"/>
      <c r="I32" s="166"/>
      <c r="J32" s="166"/>
      <c r="K32" s="166"/>
      <c r="L32" s="167"/>
      <c r="M32" s="400"/>
      <c r="N32" s="512">
        <f t="shared" si="0"/>
        <v>0</v>
      </c>
      <c r="O32" s="513">
        <f t="shared" si="1"/>
        <v>0</v>
      </c>
      <c r="P32" s="514">
        <f t="shared" si="2"/>
        <v>0</v>
      </c>
    </row>
    <row r="33" spans="4:16" ht="16.5" thickBot="1">
      <c r="D33" s="399">
        <v>24</v>
      </c>
      <c r="E33" s="398" t="s">
        <v>233</v>
      </c>
      <c r="F33" s="166"/>
      <c r="G33" s="166"/>
      <c r="H33" s="166"/>
      <c r="I33" s="166"/>
      <c r="J33" s="166"/>
      <c r="K33" s="166"/>
      <c r="L33" s="167"/>
      <c r="M33" s="400"/>
      <c r="N33" s="512">
        <f t="shared" si="0"/>
        <v>0</v>
      </c>
      <c r="O33" s="513">
        <f t="shared" si="1"/>
        <v>0</v>
      </c>
      <c r="P33" s="514">
        <f t="shared" si="2"/>
        <v>0</v>
      </c>
    </row>
    <row r="34" spans="4:16" ht="16.5" thickBot="1">
      <c r="D34" s="399">
        <v>25</v>
      </c>
      <c r="E34" s="398" t="s">
        <v>218</v>
      </c>
      <c r="F34" s="166"/>
      <c r="G34" s="166"/>
      <c r="H34" s="166"/>
      <c r="I34" s="166"/>
      <c r="J34" s="166"/>
      <c r="K34" s="166"/>
      <c r="L34" s="167"/>
      <c r="M34" s="400"/>
      <c r="N34" s="512">
        <f t="shared" si="0"/>
        <v>0</v>
      </c>
      <c r="O34" s="513">
        <f t="shared" si="1"/>
        <v>0</v>
      </c>
      <c r="P34" s="514">
        <f t="shared" si="2"/>
        <v>0</v>
      </c>
    </row>
    <row r="35" spans="4:16" ht="16.5" thickBot="1">
      <c r="D35" s="399">
        <v>26</v>
      </c>
      <c r="E35" s="398" t="s">
        <v>219</v>
      </c>
      <c r="F35" s="166"/>
      <c r="G35" s="166"/>
      <c r="H35" s="166"/>
      <c r="I35" s="166"/>
      <c r="J35" s="166"/>
      <c r="K35" s="166"/>
      <c r="L35" s="167"/>
      <c r="M35" s="400"/>
      <c r="N35" s="512">
        <f t="shared" si="0"/>
        <v>0</v>
      </c>
      <c r="O35" s="513">
        <f t="shared" si="1"/>
        <v>0</v>
      </c>
      <c r="P35" s="514">
        <f t="shared" si="2"/>
        <v>0</v>
      </c>
    </row>
    <row r="36" spans="4:16" ht="16.5" thickBot="1">
      <c r="D36" s="399">
        <v>27</v>
      </c>
      <c r="E36" s="398" t="s">
        <v>220</v>
      </c>
      <c r="F36" s="166"/>
      <c r="G36" s="166"/>
      <c r="H36" s="166"/>
      <c r="I36" s="166"/>
      <c r="J36" s="166"/>
      <c r="K36" s="166"/>
      <c r="L36" s="167"/>
      <c r="M36" s="400"/>
      <c r="N36" s="512">
        <f t="shared" si="0"/>
        <v>0</v>
      </c>
      <c r="O36" s="513">
        <f t="shared" si="1"/>
        <v>0</v>
      </c>
      <c r="P36" s="514">
        <f t="shared" si="2"/>
        <v>0</v>
      </c>
    </row>
    <row r="37" spans="4:16" ht="16.5" thickBot="1">
      <c r="D37" s="399">
        <v>28</v>
      </c>
      <c r="E37" s="398" t="s">
        <v>221</v>
      </c>
      <c r="F37" s="166"/>
      <c r="G37" s="166"/>
      <c r="H37" s="166"/>
      <c r="I37" s="166"/>
      <c r="J37" s="166"/>
      <c r="K37" s="166"/>
      <c r="L37" s="167"/>
      <c r="M37" s="400"/>
      <c r="N37" s="512">
        <f t="shared" si="0"/>
        <v>0</v>
      </c>
      <c r="O37" s="513">
        <f t="shared" si="1"/>
        <v>0</v>
      </c>
      <c r="P37" s="514">
        <f t="shared" si="2"/>
        <v>0</v>
      </c>
    </row>
    <row r="38" spans="4:16" ht="16.5" thickBot="1">
      <c r="D38" s="399">
        <v>29</v>
      </c>
      <c r="E38" s="398" t="s">
        <v>222</v>
      </c>
      <c r="F38" s="166"/>
      <c r="G38" s="166"/>
      <c r="H38" s="166"/>
      <c r="I38" s="166"/>
      <c r="J38" s="166"/>
      <c r="K38" s="166"/>
      <c r="L38" s="167"/>
      <c r="M38" s="400"/>
      <c r="N38" s="512">
        <f t="shared" si="0"/>
        <v>0</v>
      </c>
      <c r="O38" s="513">
        <f t="shared" si="1"/>
        <v>0</v>
      </c>
      <c r="P38" s="514">
        <f t="shared" si="2"/>
        <v>0</v>
      </c>
    </row>
    <row r="39" spans="4:16" ht="16.5" thickBot="1">
      <c r="D39" s="399">
        <v>30</v>
      </c>
      <c r="E39" s="398" t="s">
        <v>223</v>
      </c>
      <c r="F39" s="166"/>
      <c r="G39" s="166"/>
      <c r="H39" s="166"/>
      <c r="I39" s="166"/>
      <c r="J39" s="166"/>
      <c r="K39" s="166"/>
      <c r="L39" s="167"/>
      <c r="M39" s="400"/>
      <c r="N39" s="512">
        <f t="shared" si="0"/>
        <v>0</v>
      </c>
      <c r="O39" s="513">
        <f t="shared" si="1"/>
        <v>0</v>
      </c>
      <c r="P39" s="514">
        <f t="shared" si="2"/>
        <v>0</v>
      </c>
    </row>
    <row r="40" spans="4:16" ht="16.5" thickBot="1">
      <c r="D40" s="399">
        <v>31</v>
      </c>
      <c r="E40" s="398" t="s">
        <v>224</v>
      </c>
      <c r="F40" s="166">
        <v>5</v>
      </c>
      <c r="G40" s="166"/>
      <c r="H40" s="166">
        <v>4</v>
      </c>
      <c r="I40" s="166">
        <v>4</v>
      </c>
      <c r="J40" s="166"/>
      <c r="K40" s="166"/>
      <c r="L40" s="167">
        <v>110</v>
      </c>
      <c r="M40" s="400">
        <v>110</v>
      </c>
      <c r="N40" s="512">
        <f t="shared" si="0"/>
        <v>0</v>
      </c>
      <c r="O40" s="513">
        <f t="shared" si="1"/>
        <v>1</v>
      </c>
      <c r="P40" s="514">
        <f t="shared" si="2"/>
        <v>1</v>
      </c>
    </row>
    <row r="41" spans="4:16" ht="16.5" thickBot="1">
      <c r="D41" s="399">
        <v>32</v>
      </c>
      <c r="E41" s="397" t="s">
        <v>157</v>
      </c>
      <c r="F41" s="166"/>
      <c r="G41" s="166"/>
      <c r="H41" s="166"/>
      <c r="I41" s="166"/>
      <c r="J41" s="166"/>
      <c r="K41" s="166"/>
      <c r="L41" s="167"/>
      <c r="M41" s="400"/>
      <c r="N41" s="512">
        <f t="shared" si="0"/>
        <v>0</v>
      </c>
      <c r="O41" s="513">
        <f t="shared" si="1"/>
        <v>0</v>
      </c>
      <c r="P41" s="514">
        <f t="shared" si="2"/>
        <v>0</v>
      </c>
    </row>
    <row r="42" spans="4:16" ht="16.5" thickBot="1">
      <c r="D42" s="399">
        <v>33</v>
      </c>
      <c r="E42" s="397" t="s">
        <v>114</v>
      </c>
      <c r="F42" s="403">
        <v>1</v>
      </c>
      <c r="G42" s="403">
        <v>1</v>
      </c>
      <c r="H42" s="403"/>
      <c r="I42" s="403"/>
      <c r="J42" s="403"/>
      <c r="K42" s="403"/>
      <c r="L42" s="404"/>
      <c r="M42" s="405"/>
      <c r="N42" s="512">
        <f t="shared" si="0"/>
        <v>1</v>
      </c>
      <c r="O42" s="513">
        <f t="shared" si="1"/>
        <v>0</v>
      </c>
      <c r="P42" s="514">
        <f t="shared" si="2"/>
        <v>0</v>
      </c>
    </row>
    <row r="43" spans="4:16" ht="16.5" thickBot="1">
      <c r="D43" s="399">
        <v>34</v>
      </c>
      <c r="E43" s="397" t="s">
        <v>158</v>
      </c>
      <c r="F43" s="403">
        <v>8</v>
      </c>
      <c r="G43" s="403">
        <v>4</v>
      </c>
      <c r="H43" s="403">
        <v>3</v>
      </c>
      <c r="I43" s="403">
        <v>2</v>
      </c>
      <c r="J43" s="403">
        <v>1</v>
      </c>
      <c r="K43" s="403"/>
      <c r="L43" s="404">
        <v>60</v>
      </c>
      <c r="M43" s="405">
        <v>40</v>
      </c>
      <c r="N43" s="512">
        <f t="shared" si="0"/>
        <v>0.5</v>
      </c>
      <c r="O43" s="513">
        <f t="shared" si="1"/>
        <v>0.6666666666666666</v>
      </c>
      <c r="P43" s="514">
        <f t="shared" si="2"/>
        <v>0.6666666666666666</v>
      </c>
    </row>
    <row r="44" spans="4:16" ht="60.75" customHeight="1" thickBot="1">
      <c r="D44" s="399">
        <v>35</v>
      </c>
      <c r="E44" s="401" t="s">
        <v>115</v>
      </c>
      <c r="F44" s="406">
        <f>SUM(F10:F43)</f>
        <v>23</v>
      </c>
      <c r="G44" s="407">
        <f aca="true" t="shared" si="3" ref="G44:M44">SUM(G10:G43)</f>
        <v>9</v>
      </c>
      <c r="H44" s="407">
        <f t="shared" si="3"/>
        <v>12</v>
      </c>
      <c r="I44" s="407">
        <f t="shared" si="3"/>
        <v>9</v>
      </c>
      <c r="J44" s="407">
        <f t="shared" si="3"/>
        <v>3</v>
      </c>
      <c r="K44" s="407">
        <f t="shared" si="3"/>
        <v>0</v>
      </c>
      <c r="L44" s="407">
        <f t="shared" si="3"/>
        <v>305</v>
      </c>
      <c r="M44" s="411">
        <f t="shared" si="3"/>
        <v>225</v>
      </c>
      <c r="N44" s="417">
        <f>IF(F44=0,0,G44/F44)</f>
        <v>0.391304347826087</v>
      </c>
      <c r="O44" s="418">
        <f>IF(H44=0,0,I44/H44)</f>
        <v>0.75</v>
      </c>
      <c r="P44" s="419">
        <f>IF(L44=0,0,M44/L44)</f>
        <v>0.7377049180327869</v>
      </c>
    </row>
    <row r="45" spans="4:16" ht="41.25" customHeight="1" thickBot="1">
      <c r="D45" s="399">
        <v>36</v>
      </c>
      <c r="E45" s="402" t="s">
        <v>116</v>
      </c>
      <c r="F45" s="408">
        <f>IF('1.Жалобы'!E41=0,0,F44/'1.Жалобы'!E41)</f>
        <v>0.6571428571428571</v>
      </c>
      <c r="G45" s="409">
        <f>IF('1.Жалобы'!F41=0,0,G44/'1.Жалобы'!F41)</f>
        <v>0</v>
      </c>
      <c r="H45" s="409">
        <f>IF('1.Жалобы'!G41=0,0,H44/'1.Жалобы'!G41)</f>
        <v>0</v>
      </c>
      <c r="I45" s="409">
        <f>IF('1.Жалобы'!H41=0,0,I44/'1.Жалобы'!H41)</f>
        <v>0</v>
      </c>
      <c r="J45" s="409">
        <f>IF('1.Жалобы'!I41=0,0,J44/'1.Жалобы'!I41)</f>
        <v>0</v>
      </c>
      <c r="K45" s="409">
        <f>IF('1.Жалобы'!J41=0,0,K44/'1.Жалобы'!J41)</f>
        <v>0</v>
      </c>
      <c r="L45" s="409">
        <f>IF('1.Жалобы'!K41=0,0,L44/'1.Жалобы'!K41)</f>
        <v>0</v>
      </c>
      <c r="M45" s="410">
        <f>IF('1.Жалобы'!L41=0,0,M44/'1.Жалобы'!L41)</f>
        <v>0</v>
      </c>
      <c r="N45" s="412"/>
      <c r="O45" s="413"/>
      <c r="P45" s="413"/>
    </row>
    <row r="46" spans="4:13" ht="15">
      <c r="D46" s="168"/>
      <c r="E46" s="12"/>
      <c r="F46" s="12"/>
      <c r="G46" s="12"/>
      <c r="H46" s="12"/>
      <c r="I46" s="12"/>
      <c r="J46" s="12"/>
      <c r="K46" s="12"/>
      <c r="L46" s="12"/>
      <c r="M46" s="12"/>
    </row>
    <row r="48" spans="9:13" ht="12.75">
      <c r="I48" s="169"/>
      <c r="J48" s="169"/>
      <c r="K48" s="169"/>
      <c r="L48" s="169"/>
      <c r="M48" s="89"/>
    </row>
    <row r="49" spans="9:13" ht="12.75">
      <c r="I49" s="89"/>
      <c r="J49" s="89"/>
      <c r="K49" s="89"/>
      <c r="L49" s="89"/>
      <c r="M49" s="89"/>
    </row>
    <row r="50" spans="9:13" ht="12.75">
      <c r="I50" s="89"/>
      <c r="J50" s="89"/>
      <c r="K50" s="89"/>
      <c r="L50" s="89"/>
      <c r="M50" s="89"/>
    </row>
  </sheetData>
  <sheetProtection/>
  <mergeCells count="4">
    <mergeCell ref="J7:J8"/>
    <mergeCell ref="F1:I1"/>
    <mergeCell ref="F2:I2"/>
    <mergeCell ref="E7:E8"/>
  </mergeCells>
  <printOptions/>
  <pageMargins left="0.15763888888888888" right="0.19652777777777777" top="0.2798611111111111" bottom="0.2798611111111111" header="0.5118055555555555" footer="0.5118055555555555"/>
  <pageSetup firstPageNumber="47" useFirstPageNumber="1" fitToHeight="2" fitToWidth="1" horizontalDpi="300" verticalDpi="3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36"/>
  <sheetViews>
    <sheetView zoomScale="75" zoomScaleNormal="75" zoomScalePageLayoutView="0" workbookViewId="0" topLeftCell="D4">
      <selection activeCell="K2" sqref="K2"/>
    </sheetView>
  </sheetViews>
  <sheetFormatPr defaultColWidth="9.140625" defaultRowHeight="12.75"/>
  <cols>
    <col min="1" max="2" width="0.71875" style="0" customWidth="1"/>
    <col min="3" max="3" width="1.1484375" style="0" customWidth="1"/>
    <col min="4" max="4" width="37.421875" style="0" customWidth="1"/>
    <col min="5" max="5" width="8.8515625" style="0" customWidth="1"/>
    <col min="6" max="6" width="11.00390625" style="0" customWidth="1"/>
    <col min="7" max="7" width="16.57421875" style="0" customWidth="1"/>
    <col min="8" max="8" width="32.28125" style="0" customWidth="1"/>
    <col min="9" max="9" width="20.7109375" style="0" customWidth="1"/>
    <col min="10" max="10" width="23.140625" style="0" customWidth="1"/>
    <col min="11" max="11" width="18.8515625" style="0" customWidth="1"/>
    <col min="15" max="15" width="11.28125" style="0" customWidth="1"/>
  </cols>
  <sheetData>
    <row r="1" spans="5:8" ht="18.75" customHeight="1" thickBot="1">
      <c r="E1" s="715" t="s">
        <v>236</v>
      </c>
      <c r="F1" s="715"/>
      <c r="G1" s="715"/>
      <c r="H1" s="715"/>
    </row>
    <row r="2" spans="5:8" ht="21.75" customHeight="1">
      <c r="E2" s="717" t="s">
        <v>44</v>
      </c>
      <c r="F2" s="717"/>
      <c r="G2" s="717"/>
      <c r="H2" s="717"/>
    </row>
    <row r="3" spans="4:15" ht="15.75">
      <c r="D3" s="170" t="s">
        <v>117</v>
      </c>
      <c r="E3" s="170"/>
      <c r="F3" s="170"/>
      <c r="G3" s="170"/>
      <c r="H3" s="170"/>
      <c r="I3" s="170"/>
      <c r="J3" s="170"/>
      <c r="K3" s="164"/>
      <c r="L3" s="164"/>
      <c r="M3" s="164"/>
      <c r="N3" s="164"/>
      <c r="O3" s="12"/>
    </row>
    <row r="4" spans="4:15" ht="30" customHeight="1">
      <c r="D4" s="170"/>
      <c r="E4" s="583" t="s">
        <v>228</v>
      </c>
      <c r="F4" s="583"/>
      <c r="G4" s="583"/>
      <c r="H4" s="583"/>
      <c r="I4" s="583"/>
      <c r="J4" s="170"/>
      <c r="K4" s="164"/>
      <c r="L4" s="164"/>
      <c r="M4" s="164"/>
      <c r="N4" s="164"/>
      <c r="O4" s="12"/>
    </row>
    <row r="5" spans="4:15" ht="13.5" thickBot="1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3:15" ht="76.5" customHeight="1" thickBot="1">
      <c r="C6" s="726"/>
      <c r="D6" s="727" t="s">
        <v>118</v>
      </c>
      <c r="E6" s="728" t="s">
        <v>78</v>
      </c>
      <c r="F6" s="311" t="s">
        <v>119</v>
      </c>
      <c r="G6" s="729" t="s">
        <v>120</v>
      </c>
      <c r="H6" s="304" t="s">
        <v>121</v>
      </c>
      <c r="I6" s="304" t="s">
        <v>122</v>
      </c>
      <c r="J6" s="304" t="s">
        <v>123</v>
      </c>
      <c r="K6" s="300" t="s">
        <v>124</v>
      </c>
      <c r="L6" s="730" t="s">
        <v>125</v>
      </c>
      <c r="M6" s="730"/>
      <c r="N6" s="730"/>
      <c r="O6" s="730"/>
    </row>
    <row r="7" spans="3:15" ht="28.5" customHeight="1" thickBot="1">
      <c r="C7" s="726"/>
      <c r="D7" s="727"/>
      <c r="E7" s="728"/>
      <c r="F7" s="171" t="s">
        <v>94</v>
      </c>
      <c r="G7" s="729"/>
      <c r="H7" s="305" t="s">
        <v>94</v>
      </c>
      <c r="I7" s="305" t="s">
        <v>94</v>
      </c>
      <c r="J7" s="305" t="s">
        <v>94</v>
      </c>
      <c r="K7" s="171" t="s">
        <v>94</v>
      </c>
      <c r="L7" s="172" t="s">
        <v>28</v>
      </c>
      <c r="M7" s="306" t="s">
        <v>126</v>
      </c>
      <c r="N7" s="305" t="s">
        <v>127</v>
      </c>
      <c r="O7" s="173" t="s">
        <v>128</v>
      </c>
    </row>
    <row r="8" spans="3:15" ht="13.5" thickBot="1">
      <c r="C8" s="87"/>
      <c r="D8" s="224" t="s">
        <v>12</v>
      </c>
      <c r="E8" s="174" t="s">
        <v>13</v>
      </c>
      <c r="F8" s="175">
        <v>1</v>
      </c>
      <c r="G8" s="175">
        <v>2</v>
      </c>
      <c r="H8" s="303">
        <v>3</v>
      </c>
      <c r="I8" s="303">
        <v>4</v>
      </c>
      <c r="J8" s="303">
        <v>5</v>
      </c>
      <c r="K8" s="303">
        <v>6</v>
      </c>
      <c r="L8" s="303">
        <v>7</v>
      </c>
      <c r="M8" s="303">
        <v>8</v>
      </c>
      <c r="N8" s="303">
        <v>9</v>
      </c>
      <c r="O8" s="303">
        <v>10</v>
      </c>
    </row>
    <row r="9" spans="4:15" ht="32.25" customHeight="1" thickBot="1">
      <c r="D9" s="229" t="s">
        <v>160</v>
      </c>
      <c r="E9" s="176">
        <v>1</v>
      </c>
      <c r="F9" s="177">
        <v>19</v>
      </c>
      <c r="G9" s="177"/>
      <c r="H9" s="177"/>
      <c r="I9" s="177"/>
      <c r="J9" s="177"/>
      <c r="K9" s="177"/>
      <c r="L9" s="178">
        <f aca="true" t="shared" si="0" ref="L9:L22">M9+N9+O9</f>
        <v>0</v>
      </c>
      <c r="M9" s="177"/>
      <c r="N9" s="177"/>
      <c r="O9" s="179"/>
    </row>
    <row r="10" spans="4:15" ht="30" customHeight="1">
      <c r="D10" s="228" t="s">
        <v>129</v>
      </c>
      <c r="E10" s="545">
        <v>2</v>
      </c>
      <c r="F10" s="180">
        <v>32</v>
      </c>
      <c r="G10" s="180"/>
      <c r="H10" s="180"/>
      <c r="I10" s="180"/>
      <c r="J10" s="180"/>
      <c r="K10" s="180"/>
      <c r="L10" s="181">
        <f t="shared" si="0"/>
        <v>0</v>
      </c>
      <c r="M10" s="180"/>
      <c r="N10" s="180"/>
      <c r="O10" s="182"/>
    </row>
    <row r="11" spans="4:15" ht="28.5" customHeight="1">
      <c r="D11" s="225" t="s">
        <v>130</v>
      </c>
      <c r="E11" s="547">
        <v>3</v>
      </c>
      <c r="F11" s="180">
        <v>4</v>
      </c>
      <c r="G11" s="180"/>
      <c r="H11" s="180"/>
      <c r="I11" s="180"/>
      <c r="J11" s="180"/>
      <c r="K11" s="180"/>
      <c r="L11" s="181">
        <f t="shared" si="0"/>
        <v>0</v>
      </c>
      <c r="M11" s="180"/>
      <c r="N11" s="180"/>
      <c r="O11" s="182"/>
    </row>
    <row r="12" spans="4:15" ht="55.5" customHeight="1">
      <c r="D12" s="223" t="s">
        <v>131</v>
      </c>
      <c r="E12" s="546">
        <v>4</v>
      </c>
      <c r="F12" s="180">
        <v>35</v>
      </c>
      <c r="G12" s="180"/>
      <c r="H12" s="180"/>
      <c r="I12" s="180"/>
      <c r="J12" s="180"/>
      <c r="K12" s="180"/>
      <c r="L12" s="181">
        <f t="shared" si="0"/>
        <v>0</v>
      </c>
      <c r="M12" s="180"/>
      <c r="N12" s="180"/>
      <c r="O12" s="182"/>
    </row>
    <row r="13" spans="4:15" ht="46.5" customHeight="1">
      <c r="D13" s="223" t="s">
        <v>162</v>
      </c>
      <c r="E13" s="545">
        <v>5</v>
      </c>
      <c r="F13" s="180">
        <v>4</v>
      </c>
      <c r="G13" s="180"/>
      <c r="H13" s="180"/>
      <c r="I13" s="180"/>
      <c r="J13" s="180"/>
      <c r="K13" s="180"/>
      <c r="L13" s="181">
        <f t="shared" si="0"/>
        <v>0</v>
      </c>
      <c r="M13" s="180"/>
      <c r="N13" s="180"/>
      <c r="O13" s="182"/>
    </row>
    <row r="14" spans="4:15" ht="41.25" customHeight="1">
      <c r="D14" s="223" t="s">
        <v>163</v>
      </c>
      <c r="E14" s="547">
        <v>6</v>
      </c>
      <c r="F14" s="180">
        <v>1</v>
      </c>
      <c r="G14" s="180"/>
      <c r="H14" s="180"/>
      <c r="I14" s="180"/>
      <c r="J14" s="180"/>
      <c r="K14" s="180"/>
      <c r="L14" s="181">
        <f t="shared" si="0"/>
        <v>0</v>
      </c>
      <c r="M14" s="180"/>
      <c r="N14" s="180"/>
      <c r="O14" s="182"/>
    </row>
    <row r="15" spans="4:15" ht="40.5" customHeight="1">
      <c r="D15" s="223" t="s">
        <v>164</v>
      </c>
      <c r="E15" s="546">
        <v>7</v>
      </c>
      <c r="F15" s="180"/>
      <c r="G15" s="180"/>
      <c r="H15" s="180"/>
      <c r="I15" s="180"/>
      <c r="J15" s="180"/>
      <c r="K15" s="180"/>
      <c r="L15" s="181">
        <f t="shared" si="0"/>
        <v>0</v>
      </c>
      <c r="M15" s="180"/>
      <c r="N15" s="180"/>
      <c r="O15" s="182"/>
    </row>
    <row r="16" spans="4:15" ht="40.5" customHeight="1">
      <c r="D16" s="223" t="s">
        <v>227</v>
      </c>
      <c r="E16" s="545">
        <v>8</v>
      </c>
      <c r="F16" s="180"/>
      <c r="G16" s="180"/>
      <c r="H16" s="180"/>
      <c r="I16" s="180"/>
      <c r="J16" s="180"/>
      <c r="K16" s="180"/>
      <c r="L16" s="181"/>
      <c r="M16" s="180"/>
      <c r="N16" s="180"/>
      <c r="O16" s="182"/>
    </row>
    <row r="17" spans="4:15" ht="41.25" customHeight="1">
      <c r="D17" s="223" t="s">
        <v>165</v>
      </c>
      <c r="E17" s="547">
        <v>9</v>
      </c>
      <c r="F17" s="180">
        <v>4</v>
      </c>
      <c r="G17" s="180"/>
      <c r="H17" s="180"/>
      <c r="I17" s="180"/>
      <c r="J17" s="180"/>
      <c r="K17" s="180"/>
      <c r="L17" s="181">
        <f t="shared" si="0"/>
        <v>0</v>
      </c>
      <c r="M17" s="180"/>
      <c r="N17" s="180"/>
      <c r="O17" s="182"/>
    </row>
    <row r="18" spans="4:15" ht="40.5" customHeight="1">
      <c r="D18" s="227" t="s">
        <v>161</v>
      </c>
      <c r="E18" s="546">
        <v>10</v>
      </c>
      <c r="F18" s="180">
        <v>2</v>
      </c>
      <c r="G18" s="180"/>
      <c r="H18" s="180"/>
      <c r="I18" s="180"/>
      <c r="J18" s="180"/>
      <c r="K18" s="180"/>
      <c r="L18" s="181">
        <f t="shared" si="0"/>
        <v>0</v>
      </c>
      <c r="M18" s="180"/>
      <c r="N18" s="180"/>
      <c r="O18" s="182"/>
    </row>
    <row r="19" spans="4:15" ht="47.25" customHeight="1">
      <c r="D19" s="223" t="s">
        <v>132</v>
      </c>
      <c r="E19" s="545">
        <v>11</v>
      </c>
      <c r="F19" s="180"/>
      <c r="G19" s="180"/>
      <c r="H19" s="180"/>
      <c r="I19" s="180"/>
      <c r="J19" s="180"/>
      <c r="K19" s="180"/>
      <c r="L19" s="181">
        <f t="shared" si="0"/>
        <v>0</v>
      </c>
      <c r="M19" s="180"/>
      <c r="N19" s="180"/>
      <c r="O19" s="182"/>
    </row>
    <row r="20" spans="4:15" ht="42" customHeight="1">
      <c r="D20" s="223" t="s">
        <v>133</v>
      </c>
      <c r="E20" s="547">
        <v>12</v>
      </c>
      <c r="F20" s="180"/>
      <c r="G20" s="180"/>
      <c r="H20" s="180"/>
      <c r="I20" s="180"/>
      <c r="J20" s="180"/>
      <c r="K20" s="180"/>
      <c r="L20" s="181">
        <f t="shared" si="0"/>
        <v>0</v>
      </c>
      <c r="M20" s="180"/>
      <c r="N20" s="180"/>
      <c r="O20" s="182"/>
    </row>
    <row r="21" spans="4:15" ht="20.25" customHeight="1" thickBot="1">
      <c r="D21" s="226" t="s">
        <v>134</v>
      </c>
      <c r="E21" s="548">
        <v>13</v>
      </c>
      <c r="F21" s="183"/>
      <c r="G21" s="183"/>
      <c r="H21" s="183"/>
      <c r="I21" s="183"/>
      <c r="J21" s="183"/>
      <c r="K21" s="183"/>
      <c r="L21" s="184">
        <f t="shared" si="0"/>
        <v>0</v>
      </c>
      <c r="M21" s="183"/>
      <c r="N21" s="183"/>
      <c r="O21" s="185"/>
    </row>
    <row r="22" spans="4:15" s="186" customFormat="1" ht="15.75" customHeight="1" thickBot="1">
      <c r="D22" s="549" t="s">
        <v>135</v>
      </c>
      <c r="E22" s="551">
        <v>14</v>
      </c>
      <c r="F22" s="550">
        <f aca="true" t="shared" si="1" ref="F22:K22">SUM(F9:F21)</f>
        <v>101</v>
      </c>
      <c r="G22" s="187">
        <f t="shared" si="1"/>
        <v>0</v>
      </c>
      <c r="H22" s="187">
        <f t="shared" si="1"/>
        <v>0</v>
      </c>
      <c r="I22" s="187">
        <f t="shared" si="1"/>
        <v>0</v>
      </c>
      <c r="J22" s="187">
        <f t="shared" si="1"/>
        <v>0</v>
      </c>
      <c r="K22" s="187">
        <f t="shared" si="1"/>
        <v>0</v>
      </c>
      <c r="L22" s="187">
        <f t="shared" si="0"/>
        <v>0</v>
      </c>
      <c r="M22" s="187">
        <f>SUM(M9:M21)</f>
        <v>0</v>
      </c>
      <c r="N22" s="187">
        <f>SUM(N9:N21)</f>
        <v>0</v>
      </c>
      <c r="O22" s="188">
        <f>SUM(O9:O21)</f>
        <v>0</v>
      </c>
    </row>
    <row r="23" spans="4:15" ht="12.75">
      <c r="D23" s="731"/>
      <c r="E23" s="731"/>
      <c r="F23" s="189"/>
      <c r="G23" s="189"/>
      <c r="H23" s="189"/>
      <c r="I23" s="189"/>
      <c r="J23" s="189"/>
      <c r="K23" s="189"/>
      <c r="L23" s="189"/>
      <c r="M23" s="189"/>
      <c r="N23" s="189"/>
      <c r="O23" s="189"/>
    </row>
    <row r="24" spans="4:15" ht="12.75">
      <c r="D24" s="731"/>
      <c r="E24" s="731"/>
      <c r="F24" s="731"/>
      <c r="G24" s="190"/>
      <c r="M24" s="190"/>
      <c r="N24" s="190"/>
      <c r="O24" s="190"/>
    </row>
    <row r="25" spans="13:15" ht="12.75">
      <c r="M25" s="190"/>
      <c r="N25" s="190"/>
      <c r="O25" s="190"/>
    </row>
    <row r="26" spans="13:15" ht="12.75">
      <c r="M26" s="12"/>
      <c r="N26" s="12"/>
      <c r="O26" s="12"/>
    </row>
    <row r="27" spans="13:15" ht="12.75">
      <c r="M27" s="12"/>
      <c r="N27" s="12"/>
      <c r="O27" s="12"/>
    </row>
    <row r="28" spans="13:15" ht="25.5" customHeight="1">
      <c r="M28" s="12"/>
      <c r="N28" s="189"/>
      <c r="O28" s="12"/>
    </row>
    <row r="29" spans="4:15" ht="25.5" customHeight="1">
      <c r="D29" s="12"/>
      <c r="E29" s="12"/>
      <c r="F29" s="12"/>
      <c r="G29" s="12"/>
      <c r="M29" s="12"/>
      <c r="N29" s="189"/>
      <c r="O29" s="12"/>
    </row>
    <row r="30" spans="4:15" ht="12.75">
      <c r="D30" s="12"/>
      <c r="E30" s="12"/>
      <c r="F30" s="12"/>
      <c r="G30" s="12"/>
      <c r="M30" s="12"/>
      <c r="N30" s="12"/>
      <c r="O30" s="12"/>
    </row>
    <row r="31" spans="4:15" ht="12.75">
      <c r="D31" s="12"/>
      <c r="E31" s="12"/>
      <c r="F31" s="12"/>
      <c r="G31" s="12"/>
      <c r="M31" s="12"/>
      <c r="N31" s="12"/>
      <c r="O31" s="12"/>
    </row>
    <row r="32" spans="4:15" ht="12.75">
      <c r="D32" s="12"/>
      <c r="E32" s="12"/>
      <c r="F32" s="12"/>
      <c r="G32" s="12"/>
      <c r="M32" s="12"/>
      <c r="N32" s="12"/>
      <c r="O32" s="12"/>
    </row>
    <row r="35" spans="8:10" ht="12.75">
      <c r="H35" s="732"/>
      <c r="I35" s="732"/>
      <c r="J35" s="732"/>
    </row>
    <row r="36" spans="8:10" ht="12.75">
      <c r="H36" s="732"/>
      <c r="I36" s="732"/>
      <c r="J36" s="732"/>
    </row>
  </sheetData>
  <sheetProtection/>
  <mergeCells count="12">
    <mergeCell ref="L6:O6"/>
    <mergeCell ref="D23:E23"/>
    <mergeCell ref="D24:F24"/>
    <mergeCell ref="H36:J36"/>
    <mergeCell ref="H35:J35"/>
    <mergeCell ref="E1:H1"/>
    <mergeCell ref="E2:H2"/>
    <mergeCell ref="E4:I4"/>
    <mergeCell ref="C6:C7"/>
    <mergeCell ref="D6:D7"/>
    <mergeCell ref="E6:E7"/>
    <mergeCell ref="G6:G7"/>
  </mergeCells>
  <printOptions/>
  <pageMargins left="0.2" right="0.1701388888888889" top="0.32013888888888886" bottom="0.2298611111111111" header="0.5118055555555555" footer="0.5118055555555555"/>
  <pageSetup firstPageNumber="48" useFirstPageNumber="1" fitToHeight="2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tabSelected="1" zoomScale="75" zoomScaleNormal="75" zoomScalePageLayoutView="0" workbookViewId="0" topLeftCell="A1">
      <selection activeCell="D28" sqref="D28:F28"/>
    </sheetView>
  </sheetViews>
  <sheetFormatPr defaultColWidth="9.140625" defaultRowHeight="12.75"/>
  <cols>
    <col min="1" max="1" width="1.421875" style="0" customWidth="1"/>
    <col min="2" max="2" width="2.140625" style="0" customWidth="1"/>
    <col min="3" max="3" width="23.421875" style="0" customWidth="1"/>
    <col min="4" max="4" width="7.140625" style="0" customWidth="1"/>
    <col min="5" max="5" width="6.28125" style="0" customWidth="1"/>
    <col min="6" max="6" width="17.28125" style="0" customWidth="1"/>
    <col min="7" max="7" width="26.57421875" style="0" customWidth="1"/>
    <col min="8" max="8" width="13.00390625" style="0" customWidth="1"/>
    <col min="9" max="9" width="13.28125" style="0" customWidth="1"/>
    <col min="10" max="10" width="13.00390625" style="0" customWidth="1"/>
    <col min="15" max="15" width="20.140625" style="0" customWidth="1"/>
    <col min="16" max="16" width="22.8515625" style="0" customWidth="1"/>
    <col min="17" max="17" width="22.28125" style="0" customWidth="1"/>
  </cols>
  <sheetData>
    <row r="1" spans="7:8" ht="21.75" customHeight="1" thickBot="1">
      <c r="G1" s="715" t="s">
        <v>239</v>
      </c>
      <c r="H1" s="715"/>
    </row>
    <row r="2" spans="3:12" ht="18" customHeight="1">
      <c r="C2" s="737" t="s">
        <v>136</v>
      </c>
      <c r="D2" s="737"/>
      <c r="E2" s="737"/>
      <c r="F2" s="737"/>
      <c r="G2" s="717"/>
      <c r="H2" s="717"/>
      <c r="J2" s="163"/>
      <c r="K2" s="163"/>
      <c r="L2" s="163"/>
    </row>
    <row r="3" spans="3:14" ht="18" customHeight="1">
      <c r="C3" s="170"/>
      <c r="D3" s="170"/>
      <c r="E3" s="170"/>
      <c r="F3" s="191"/>
      <c r="G3" s="191"/>
      <c r="H3" s="191"/>
      <c r="I3" s="12"/>
      <c r="J3" s="12"/>
      <c r="K3" s="12"/>
      <c r="L3" s="12"/>
      <c r="M3" s="12"/>
      <c r="N3" s="12"/>
    </row>
    <row r="4" spans="3:14" ht="90" customHeight="1">
      <c r="C4" s="191"/>
      <c r="D4" s="738" t="s">
        <v>137</v>
      </c>
      <c r="E4" s="738"/>
      <c r="F4" s="738"/>
      <c r="G4" s="738"/>
      <c r="H4" s="738"/>
      <c r="I4" s="738"/>
      <c r="J4" s="12"/>
      <c r="K4" s="12"/>
      <c r="L4" s="12"/>
      <c r="M4" s="12"/>
      <c r="N4" s="12"/>
    </row>
    <row r="5" spans="3:14" ht="13.5" thickBo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7" ht="117" customHeight="1" thickBot="1">
      <c r="B6" s="726"/>
      <c r="C6" s="744" t="s">
        <v>138</v>
      </c>
      <c r="D6" s="744"/>
      <c r="E6" s="733" t="s">
        <v>78</v>
      </c>
      <c r="F6" s="302" t="s">
        <v>139</v>
      </c>
      <c r="G6" s="739" t="s">
        <v>140</v>
      </c>
      <c r="H6" s="310" t="s">
        <v>141</v>
      </c>
      <c r="I6" s="310" t="s">
        <v>142</v>
      </c>
      <c r="J6" s="301" t="s">
        <v>143</v>
      </c>
      <c r="K6" s="734" t="s">
        <v>144</v>
      </c>
      <c r="L6" s="735"/>
      <c r="M6" s="735"/>
      <c r="N6" s="736"/>
      <c r="O6" s="307" t="s">
        <v>145</v>
      </c>
      <c r="P6" s="420" t="s">
        <v>146</v>
      </c>
      <c r="Q6" s="420" t="s">
        <v>147</v>
      </c>
    </row>
    <row r="7" spans="2:17" ht="39" customHeight="1" thickBot="1">
      <c r="B7" s="726"/>
      <c r="C7" s="744"/>
      <c r="D7" s="744"/>
      <c r="E7" s="733"/>
      <c r="F7" s="192" t="s">
        <v>94</v>
      </c>
      <c r="G7" s="739"/>
      <c r="H7" s="308" t="s">
        <v>94</v>
      </c>
      <c r="I7" s="308" t="s">
        <v>94</v>
      </c>
      <c r="J7" s="431" t="s">
        <v>94</v>
      </c>
      <c r="K7" s="442" t="s">
        <v>28</v>
      </c>
      <c r="L7" s="443" t="s">
        <v>148</v>
      </c>
      <c r="M7" s="444" t="s">
        <v>149</v>
      </c>
      <c r="N7" s="445" t="s">
        <v>150</v>
      </c>
      <c r="O7" s="426" t="s">
        <v>94</v>
      </c>
      <c r="P7" s="421" t="s">
        <v>94</v>
      </c>
      <c r="Q7" s="421" t="s">
        <v>94</v>
      </c>
    </row>
    <row r="8" spans="3:17" ht="13.5" thickBot="1">
      <c r="C8" s="740" t="s">
        <v>12</v>
      </c>
      <c r="D8" s="740"/>
      <c r="E8" s="193" t="s">
        <v>13</v>
      </c>
      <c r="F8" s="194">
        <v>1</v>
      </c>
      <c r="G8" s="194">
        <v>2</v>
      </c>
      <c r="H8" s="309">
        <v>3</v>
      </c>
      <c r="I8" s="309">
        <v>4</v>
      </c>
      <c r="J8" s="309">
        <v>5</v>
      </c>
      <c r="K8" s="309">
        <v>6</v>
      </c>
      <c r="L8" s="309">
        <v>7</v>
      </c>
      <c r="M8" s="309">
        <v>8</v>
      </c>
      <c r="N8" s="309">
        <v>9</v>
      </c>
      <c r="O8" s="309">
        <v>10</v>
      </c>
      <c r="P8" s="309">
        <v>11</v>
      </c>
      <c r="Q8" s="309">
        <v>12</v>
      </c>
    </row>
    <row r="9" spans="3:17" ht="24" customHeight="1" thickBot="1">
      <c r="C9" s="741" t="s">
        <v>151</v>
      </c>
      <c r="D9" s="195" t="s">
        <v>8</v>
      </c>
      <c r="E9" s="196">
        <v>1</v>
      </c>
      <c r="F9" s="197"/>
      <c r="G9" s="197"/>
      <c r="H9" s="197"/>
      <c r="I9" s="197"/>
      <c r="J9" s="432"/>
      <c r="K9" s="438">
        <f aca="true" t="shared" si="0" ref="K9:K18">L9+M9+N9</f>
        <v>0</v>
      </c>
      <c r="L9" s="199"/>
      <c r="M9" s="197"/>
      <c r="N9" s="198"/>
      <c r="O9" s="427"/>
      <c r="P9" s="422"/>
      <c r="Q9" s="422"/>
    </row>
    <row r="10" spans="3:17" ht="17.25" customHeight="1" thickBot="1">
      <c r="C10" s="741"/>
      <c r="D10" s="200" t="s">
        <v>9</v>
      </c>
      <c r="E10" s="201">
        <v>2</v>
      </c>
      <c r="F10" s="180">
        <v>1</v>
      </c>
      <c r="G10" s="180">
        <v>1</v>
      </c>
      <c r="H10" s="180"/>
      <c r="I10" s="180"/>
      <c r="J10" s="433"/>
      <c r="K10" s="439">
        <f t="shared" si="0"/>
        <v>0</v>
      </c>
      <c r="L10" s="204"/>
      <c r="M10" s="180"/>
      <c r="N10" s="202"/>
      <c r="O10" s="428"/>
      <c r="P10" s="423"/>
      <c r="Q10" s="423"/>
    </row>
    <row r="11" spans="3:17" ht="20.25" customHeight="1" thickBot="1">
      <c r="C11" s="741"/>
      <c r="D11" s="205" t="s">
        <v>10</v>
      </c>
      <c r="E11" s="206">
        <v>3</v>
      </c>
      <c r="F11" s="183"/>
      <c r="G11" s="183"/>
      <c r="H11" s="183"/>
      <c r="I11" s="183"/>
      <c r="J11" s="434"/>
      <c r="K11" s="440">
        <f t="shared" si="0"/>
        <v>0</v>
      </c>
      <c r="L11" s="209"/>
      <c r="M11" s="183"/>
      <c r="N11" s="207"/>
      <c r="O11" s="429"/>
      <c r="P11" s="424"/>
      <c r="Q11" s="424"/>
    </row>
    <row r="12" spans="3:17" ht="30" customHeight="1" thickBot="1">
      <c r="C12" s="742" t="s">
        <v>231</v>
      </c>
      <c r="D12" s="210" t="s">
        <v>8</v>
      </c>
      <c r="E12" s="211">
        <v>4</v>
      </c>
      <c r="F12" s="212"/>
      <c r="G12" s="177"/>
      <c r="H12" s="177"/>
      <c r="I12" s="177"/>
      <c r="J12" s="435"/>
      <c r="K12" s="441">
        <f t="shared" si="0"/>
        <v>0</v>
      </c>
      <c r="L12" s="214"/>
      <c r="M12" s="177"/>
      <c r="N12" s="213"/>
      <c r="O12" s="430"/>
      <c r="P12" s="425"/>
      <c r="Q12" s="425"/>
    </row>
    <row r="13" spans="3:17" ht="30" customHeight="1" thickBot="1">
      <c r="C13" s="743"/>
      <c r="D13" s="215" t="s">
        <v>9</v>
      </c>
      <c r="E13" s="216">
        <v>5</v>
      </c>
      <c r="F13" s="203"/>
      <c r="G13" s="180"/>
      <c r="H13" s="180"/>
      <c r="I13" s="180"/>
      <c r="J13" s="433"/>
      <c r="K13" s="439">
        <f t="shared" si="0"/>
        <v>0</v>
      </c>
      <c r="L13" s="204"/>
      <c r="M13" s="180"/>
      <c r="N13" s="202"/>
      <c r="O13" s="428"/>
      <c r="P13" s="423"/>
      <c r="Q13" s="423"/>
    </row>
    <row r="14" spans="3:17" ht="30" customHeight="1" thickBot="1">
      <c r="C14" s="743"/>
      <c r="D14" s="215" t="s">
        <v>10</v>
      </c>
      <c r="E14" s="216">
        <v>6</v>
      </c>
      <c r="F14" s="208"/>
      <c r="G14" s="183"/>
      <c r="H14" s="183"/>
      <c r="I14" s="183"/>
      <c r="J14" s="434"/>
      <c r="K14" s="440">
        <f t="shared" si="0"/>
        <v>0</v>
      </c>
      <c r="L14" s="209"/>
      <c r="M14" s="183"/>
      <c r="N14" s="207"/>
      <c r="O14" s="429"/>
      <c r="P14" s="424"/>
      <c r="Q14" s="424"/>
    </row>
    <row r="15" spans="3:17" ht="30.75" customHeight="1" thickBot="1">
      <c r="C15" s="743"/>
      <c r="D15" s="217" t="s">
        <v>28</v>
      </c>
      <c r="E15" s="476">
        <v>7</v>
      </c>
      <c r="F15" s="477">
        <f>SUM(F12:F14)</f>
        <v>0</v>
      </c>
      <c r="G15" s="478">
        <f>SUM(G12:G14)</f>
        <v>0</v>
      </c>
      <c r="H15" s="479">
        <f>SUM(H12:H14)</f>
        <v>0</v>
      </c>
      <c r="I15" s="479">
        <f>SUM(I12:I14)</f>
        <v>0</v>
      </c>
      <c r="J15" s="480">
        <f>SUM(J12:J14)</f>
        <v>0</v>
      </c>
      <c r="K15" s="481">
        <f t="shared" si="0"/>
        <v>0</v>
      </c>
      <c r="L15" s="478">
        <f>SUM(L12:L14)</f>
        <v>0</v>
      </c>
      <c r="M15" s="479">
        <f>SUM(M12:M14)</f>
        <v>0</v>
      </c>
      <c r="N15" s="482">
        <f>SUM(N12:N14)</f>
        <v>0</v>
      </c>
      <c r="O15" s="483">
        <f>SUM(O12:O14)</f>
        <v>0</v>
      </c>
      <c r="P15" s="481">
        <f>SUM(P12:P14)</f>
        <v>0</v>
      </c>
      <c r="Q15" s="481">
        <f>SUM(Q12:Q14)</f>
        <v>0</v>
      </c>
    </row>
    <row r="16" spans="3:16" ht="23.25" customHeight="1">
      <c r="C16" s="747" t="s">
        <v>152</v>
      </c>
      <c r="D16" s="218" t="s">
        <v>8</v>
      </c>
      <c r="E16" s="456">
        <v>8</v>
      </c>
      <c r="F16" s="466"/>
      <c r="G16" s="467"/>
      <c r="H16" s="467"/>
      <c r="I16" s="467"/>
      <c r="J16" s="468"/>
      <c r="K16" s="469">
        <f t="shared" si="0"/>
        <v>0</v>
      </c>
      <c r="L16" s="470"/>
      <c r="M16" s="467"/>
      <c r="N16" s="471"/>
      <c r="O16" s="472"/>
      <c r="P16" s="473"/>
    </row>
    <row r="17" spans="3:16" ht="21" customHeight="1">
      <c r="C17" s="747"/>
      <c r="D17" s="200" t="s">
        <v>9</v>
      </c>
      <c r="E17" s="457">
        <v>9</v>
      </c>
      <c r="F17" s="474"/>
      <c r="G17" s="180"/>
      <c r="H17" s="180"/>
      <c r="I17" s="180"/>
      <c r="J17" s="433"/>
      <c r="K17" s="439">
        <f t="shared" si="0"/>
        <v>0</v>
      </c>
      <c r="L17" s="204"/>
      <c r="M17" s="180"/>
      <c r="N17" s="202"/>
      <c r="O17" s="203"/>
      <c r="P17" s="475"/>
    </row>
    <row r="18" spans="3:16" ht="26.25" customHeight="1" thickBot="1">
      <c r="C18" s="747"/>
      <c r="D18" s="205" t="s">
        <v>10</v>
      </c>
      <c r="E18" s="458">
        <v>10</v>
      </c>
      <c r="F18" s="484"/>
      <c r="G18" s="183"/>
      <c r="H18" s="183"/>
      <c r="I18" s="183"/>
      <c r="J18" s="434"/>
      <c r="K18" s="440">
        <f t="shared" si="0"/>
        <v>0</v>
      </c>
      <c r="L18" s="209"/>
      <c r="M18" s="183"/>
      <c r="N18" s="185"/>
      <c r="O18" s="208"/>
      <c r="P18" s="485"/>
    </row>
    <row r="19" spans="3:16" ht="13.5" thickBot="1">
      <c r="C19" s="748" t="s">
        <v>135</v>
      </c>
      <c r="D19" s="195" t="s">
        <v>8</v>
      </c>
      <c r="E19" s="459">
        <v>11</v>
      </c>
      <c r="F19" s="486">
        <f>F9+F16</f>
        <v>0</v>
      </c>
      <c r="G19" s="487">
        <f>G9+G16</f>
        <v>0</v>
      </c>
      <c r="H19" s="487">
        <f>H9+H16</f>
        <v>0</v>
      </c>
      <c r="I19" s="487">
        <f>I9+I16</f>
        <v>0</v>
      </c>
      <c r="J19" s="488">
        <f aca="true" t="shared" si="1" ref="J19:L21">J9+J16</f>
        <v>0</v>
      </c>
      <c r="K19" s="489">
        <f t="shared" si="1"/>
        <v>0</v>
      </c>
      <c r="L19" s="487">
        <f t="shared" si="1"/>
        <v>0</v>
      </c>
      <c r="M19" s="490">
        <f>M9+M16</f>
        <v>0</v>
      </c>
      <c r="N19" s="491">
        <f aca="true" t="shared" si="2" ref="N19:O21">N9+N16</f>
        <v>0</v>
      </c>
      <c r="O19" s="492">
        <f t="shared" si="2"/>
        <v>0</v>
      </c>
      <c r="P19" s="493">
        <f>P9+P16</f>
        <v>0</v>
      </c>
    </row>
    <row r="20" spans="3:16" ht="13.5" thickBot="1">
      <c r="C20" s="748"/>
      <c r="D20" s="200" t="s">
        <v>9</v>
      </c>
      <c r="E20" s="457">
        <v>12</v>
      </c>
      <c r="F20" s="494">
        <f>F10+F17</f>
        <v>1</v>
      </c>
      <c r="G20" s="461">
        <f>G10+G17</f>
        <v>1</v>
      </c>
      <c r="H20" s="461">
        <f>H10+H17</f>
        <v>0</v>
      </c>
      <c r="I20" s="461">
        <f>I10+I17</f>
        <v>0</v>
      </c>
      <c r="J20" s="462">
        <f t="shared" si="1"/>
        <v>0</v>
      </c>
      <c r="K20" s="463">
        <f t="shared" si="1"/>
        <v>0</v>
      </c>
      <c r="L20" s="461">
        <f t="shared" si="1"/>
        <v>0</v>
      </c>
      <c r="M20" s="464">
        <f>M10+M17</f>
        <v>0</v>
      </c>
      <c r="N20" s="465">
        <f t="shared" si="2"/>
        <v>0</v>
      </c>
      <c r="O20" s="460">
        <f t="shared" si="2"/>
        <v>0</v>
      </c>
      <c r="P20" s="495">
        <f>P10+P17</f>
        <v>0</v>
      </c>
    </row>
    <row r="21" spans="3:16" ht="13.5" thickBot="1">
      <c r="C21" s="748"/>
      <c r="D21" s="205" t="s">
        <v>10</v>
      </c>
      <c r="E21" s="458">
        <v>13</v>
      </c>
      <c r="F21" s="496">
        <f>F11+F18</f>
        <v>0</v>
      </c>
      <c r="G21" s="497">
        <f>G11+G18</f>
        <v>0</v>
      </c>
      <c r="H21" s="497">
        <f>H11+H18</f>
        <v>0</v>
      </c>
      <c r="I21" s="497">
        <f>I11+I18</f>
        <v>0</v>
      </c>
      <c r="J21" s="498">
        <f t="shared" si="1"/>
        <v>0</v>
      </c>
      <c r="K21" s="499">
        <f t="shared" si="1"/>
        <v>0</v>
      </c>
      <c r="L21" s="497">
        <f t="shared" si="1"/>
        <v>0</v>
      </c>
      <c r="M21" s="500">
        <f>M11+M18</f>
        <v>0</v>
      </c>
      <c r="N21" s="501">
        <f t="shared" si="2"/>
        <v>0</v>
      </c>
      <c r="O21" s="502">
        <f t="shared" si="2"/>
        <v>0</v>
      </c>
      <c r="P21" s="503">
        <f>P11+P18</f>
        <v>0</v>
      </c>
    </row>
    <row r="22" spans="3:16" ht="13.5" thickBot="1">
      <c r="C22" s="745" t="s">
        <v>153</v>
      </c>
      <c r="D22" s="745"/>
      <c r="E22" s="193">
        <v>14</v>
      </c>
      <c r="F22" s="219">
        <f>SUM(F19:F21)</f>
        <v>1</v>
      </c>
      <c r="G22" s="220">
        <f>SUM(G19:G21)</f>
        <v>1</v>
      </c>
      <c r="H22" s="220">
        <f>SUM(H19:H21)</f>
        <v>0</v>
      </c>
      <c r="I22" s="220">
        <f>SUM(I19:I21)</f>
        <v>0</v>
      </c>
      <c r="J22" s="436">
        <f>SUM(J19:J21)</f>
        <v>0</v>
      </c>
      <c r="K22" s="446">
        <f>SUM(K9:K18)</f>
        <v>0</v>
      </c>
      <c r="L22" s="220">
        <f>SUM(L19:L21)</f>
        <v>0</v>
      </c>
      <c r="M22" s="220">
        <f>SUM(M19:M21)</f>
        <v>0</v>
      </c>
      <c r="N22" s="447">
        <f>SUM(N19:N21)</f>
        <v>0</v>
      </c>
      <c r="O22" s="448">
        <f>SUM(O19:O21)</f>
        <v>0</v>
      </c>
      <c r="P22" s="221">
        <f>SUM(P19:P21)</f>
        <v>0</v>
      </c>
    </row>
    <row r="23" spans="3:16" ht="25.5" customHeight="1" thickBot="1">
      <c r="C23" s="746" t="s">
        <v>116</v>
      </c>
      <c r="D23" s="746"/>
      <c r="E23" s="222">
        <v>15</v>
      </c>
      <c r="F23" s="449">
        <f>IF('1.Жалобы'!E41=0,0,F22/'1.Жалобы'!E41)</f>
        <v>0.02857142857142857</v>
      </c>
      <c r="G23" s="450">
        <f>IF('1.Жалобы'!F41=0,0,G22/'1.Жалобы'!F41)</f>
        <v>0</v>
      </c>
      <c r="H23" s="451">
        <f>IF('1.Жалобы'!G41=0,0,H22/'1.Жалобы'!G41)</f>
        <v>0</v>
      </c>
      <c r="I23" s="451">
        <f>IF('1.Жалобы'!H41=0,0,I22/'1.Жалобы'!H41)</f>
        <v>0</v>
      </c>
      <c r="J23" s="452">
        <f>IF('1.Жалобы'!I41=0,0,J22/'1.Жалобы'!I41)</f>
        <v>0</v>
      </c>
      <c r="K23" s="453">
        <f>IF('1.Жалобы'!J41=0,0,K22/'1.Жалобы'!J41)</f>
        <v>0</v>
      </c>
      <c r="L23" s="454">
        <f>IF('1.Жалобы'!K41=0,0,L22/'1.Жалобы'!K41)</f>
        <v>0</v>
      </c>
      <c r="M23" s="451">
        <f>IF('1.Жалобы'!L41=0,0,M22/'1.Жалобы'!L41)</f>
        <v>0</v>
      </c>
      <c r="N23" s="451">
        <f>IF('1.Жалобы'!M41=0,0,N22/'1.Жалобы'!M41)</f>
        <v>0</v>
      </c>
      <c r="O23" s="455">
        <f>IF('1.Жалобы'!N41=0,0,O22/'1.Жалобы'!N41)</f>
        <v>0</v>
      </c>
      <c r="P23" s="437">
        <f>IF('1.Жалобы'!O41=0,0,P22/'1.Жалобы'!O41)</f>
        <v>0</v>
      </c>
    </row>
    <row r="24" spans="3:14" ht="12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9:14" ht="27.75" customHeight="1">
      <c r="I25" s="12"/>
      <c r="J25" s="12"/>
      <c r="K25" s="12"/>
      <c r="L25" s="12"/>
      <c r="M25" s="12"/>
      <c r="N25" s="12"/>
    </row>
    <row r="26" spans="3:14" ht="12.7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3:14" ht="12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3:8" ht="13.5" thickBot="1">
      <c r="C28" t="s">
        <v>154</v>
      </c>
      <c r="D28" s="573" t="s">
        <v>243</v>
      </c>
      <c r="E28" s="574"/>
      <c r="F28" s="574"/>
      <c r="G28" t="s">
        <v>155</v>
      </c>
      <c r="H28" s="563" t="s">
        <v>240</v>
      </c>
    </row>
    <row r="31" spans="3:6" ht="13.5" thickBot="1">
      <c r="C31" t="s">
        <v>241</v>
      </c>
      <c r="D31" s="573" t="s">
        <v>242</v>
      </c>
      <c r="E31" s="574"/>
      <c r="F31" s="574"/>
    </row>
    <row r="34" ht="12.75">
      <c r="C34" t="s">
        <v>156</v>
      </c>
    </row>
  </sheetData>
  <sheetProtection selectLockedCells="1"/>
  <mergeCells count="18">
    <mergeCell ref="D31:F31"/>
    <mergeCell ref="C22:D22"/>
    <mergeCell ref="C23:D23"/>
    <mergeCell ref="D28:F28"/>
    <mergeCell ref="C16:C18"/>
    <mergeCell ref="C19:C21"/>
    <mergeCell ref="C8:D8"/>
    <mergeCell ref="C9:C11"/>
    <mergeCell ref="C12:C15"/>
    <mergeCell ref="B6:B7"/>
    <mergeCell ref="C6:D7"/>
    <mergeCell ref="E6:E7"/>
    <mergeCell ref="K6:N6"/>
    <mergeCell ref="G1:H1"/>
    <mergeCell ref="C2:F2"/>
    <mergeCell ref="G2:H2"/>
    <mergeCell ref="D4:I4"/>
    <mergeCell ref="G6:G7"/>
  </mergeCells>
  <printOptions/>
  <pageMargins left="0.3" right="0.30972222222222223" top="0.3298611111111111" bottom="0.25" header="0.5118055555555555" footer="0.5118055555555555"/>
  <pageSetup firstPageNumber="49" useFirstPageNumber="1"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Шураев Артур Теналиевич</dc:creator>
  <cp:keywords/>
  <dc:description/>
  <cp:lastModifiedBy>1</cp:lastModifiedBy>
  <cp:lastPrinted>2012-10-11T04:47:43Z</cp:lastPrinted>
  <dcterms:created xsi:type="dcterms:W3CDTF">2010-01-18T10:32:59Z</dcterms:created>
  <dcterms:modified xsi:type="dcterms:W3CDTF">2012-10-17T04:31:22Z</dcterms:modified>
  <cp:category/>
  <cp:version/>
  <cp:contentType/>
  <cp:contentStatus/>
</cp:coreProperties>
</file>