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/>
  </bookViews>
  <sheets>
    <sheet name="1.Жалобы" sheetId="1" r:id="rId1"/>
    <sheet name="2.Проверки" sheetId="2" r:id="rId2"/>
    <sheet name="3.Предписания" sheetId="3" r:id="rId3"/>
    <sheet name="4. Иные" sheetId="4" r:id="rId4"/>
    <sheet name="5. Реестр" sheetId="5" r:id="rId5"/>
    <sheet name="6. КоАП" sheetId="6" r:id="rId6"/>
    <sheet name="7. Суды обжалование" sheetId="7" r:id="rId7"/>
    <sheet name="8. Суды инициативные" sheetId="8" r:id="rId8"/>
  </sheets>
  <definedNames>
    <definedName name="Z_0FE12176_AFB9_4DD1_AAC7_5D3D5349C621_.wvu.Cols" localSheetId="5" hidden="1">'6. КоАП'!$B:$C</definedName>
    <definedName name="Z_0FE12176_AFB9_4DD1_AAC7_5D3D5349C621_.wvu.PrintArea" localSheetId="1" hidden="1">'2.Проверки'!$A$1:$V$44</definedName>
    <definedName name="Z_0FE12176_AFB9_4DD1_AAC7_5D3D5349C621_.wvu.Rows" localSheetId="5" hidden="1">'6. КоАП'!$5:$6</definedName>
    <definedName name="_xlnm.Print_Area" localSheetId="1">'2.Проверки'!$A$1:$V$44</definedName>
  </definedNames>
  <calcPr calcId="124519"/>
  <customWorkbookViews>
    <customWorkbookView name="malyshev - Личное представление" guid="{0FE12176-AFB9-4DD1-AAC7-5D3D5349C621}" mergeInterval="0" personalView="1" maximized="1" xWindow="1" yWindow="1" windowWidth="1440" windowHeight="679" activeSheetId="6"/>
  </customWorkbookViews>
</workbook>
</file>

<file path=xl/calcChain.xml><?xml version="1.0" encoding="utf-8"?>
<calcChain xmlns="http://schemas.openxmlformats.org/spreadsheetml/2006/main">
  <c r="P32" i="6"/>
  <c r="O32"/>
  <c r="N32"/>
  <c r="G23" i="8"/>
  <c r="H23"/>
  <c r="I23"/>
  <c r="J23"/>
  <c r="K23"/>
  <c r="L23"/>
  <c r="M23"/>
  <c r="N23"/>
  <c r="O23"/>
  <c r="P23"/>
  <c r="F23"/>
  <c r="F19" i="2"/>
  <c r="G19"/>
  <c r="H19"/>
  <c r="I19"/>
  <c r="J19"/>
  <c r="K19"/>
  <c r="L19"/>
  <c r="M19"/>
  <c r="N19"/>
  <c r="O19"/>
  <c r="P19"/>
  <c r="Q19"/>
  <c r="R19"/>
  <c r="K45" i="6"/>
  <c r="N11"/>
  <c r="O11"/>
  <c r="P11"/>
  <c r="N12"/>
  <c r="O12"/>
  <c r="P12"/>
  <c r="N13"/>
  <c r="O13"/>
  <c r="P13"/>
  <c r="N14"/>
  <c r="O14"/>
  <c r="P14"/>
  <c r="N15"/>
  <c r="O15"/>
  <c r="P15"/>
  <c r="N16"/>
  <c r="O16"/>
  <c r="P16"/>
  <c r="N17"/>
  <c r="O17"/>
  <c r="P17"/>
  <c r="N18"/>
  <c r="O18"/>
  <c r="P18"/>
  <c r="N19"/>
  <c r="O19"/>
  <c r="P19"/>
  <c r="N20"/>
  <c r="O20"/>
  <c r="P20"/>
  <c r="N21"/>
  <c r="O21"/>
  <c r="P21"/>
  <c r="N22"/>
  <c r="O22"/>
  <c r="P22"/>
  <c r="N23"/>
  <c r="O23"/>
  <c r="P23"/>
  <c r="N24"/>
  <c r="O24"/>
  <c r="P24"/>
  <c r="N25"/>
  <c r="O25"/>
  <c r="P25"/>
  <c r="N26"/>
  <c r="O26"/>
  <c r="P26"/>
  <c r="N27"/>
  <c r="O27"/>
  <c r="P27"/>
  <c r="N28"/>
  <c r="O28"/>
  <c r="P28"/>
  <c r="N29"/>
  <c r="O29"/>
  <c r="P29"/>
  <c r="N30"/>
  <c r="O30"/>
  <c r="P30"/>
  <c r="N31"/>
  <c r="O31"/>
  <c r="P31"/>
  <c r="N33"/>
  <c r="O33"/>
  <c r="P33"/>
  <c r="N34"/>
  <c r="O34"/>
  <c r="P34"/>
  <c r="N35"/>
  <c r="O35"/>
  <c r="P35"/>
  <c r="N36"/>
  <c r="O36"/>
  <c r="P36"/>
  <c r="N37"/>
  <c r="O37"/>
  <c r="P37"/>
  <c r="N38"/>
  <c r="O38"/>
  <c r="P38"/>
  <c r="N39"/>
  <c r="O39"/>
  <c r="P39"/>
  <c r="N40"/>
  <c r="O40"/>
  <c r="P40"/>
  <c r="N41"/>
  <c r="O41"/>
  <c r="P41"/>
  <c r="N42"/>
  <c r="O42"/>
  <c r="P42"/>
  <c r="N43"/>
  <c r="O43"/>
  <c r="P43"/>
  <c r="P10"/>
  <c r="O10"/>
  <c r="H36" i="3"/>
  <c r="H32"/>
  <c r="H20"/>
  <c r="G23"/>
  <c r="E23" s="1"/>
  <c r="F23"/>
  <c r="G11"/>
  <c r="H26" i="1"/>
  <c r="H15"/>
  <c r="H17"/>
  <c r="H18"/>
  <c r="F22" i="7"/>
  <c r="G44" i="6"/>
  <c r="H44"/>
  <c r="I44"/>
  <c r="J44"/>
  <c r="K44"/>
  <c r="L44"/>
  <c r="M44"/>
  <c r="F44"/>
  <c r="F45" s="1"/>
  <c r="E21" i="3"/>
  <c r="E22"/>
  <c r="E20"/>
  <c r="L3" i="2"/>
  <c r="H3"/>
  <c r="R24"/>
  <c r="R25"/>
  <c r="Q23"/>
  <c r="Q24"/>
  <c r="Q25"/>
  <c r="Q26"/>
  <c r="Q27"/>
  <c r="P23"/>
  <c r="P24"/>
  <c r="P25"/>
  <c r="P26"/>
  <c r="O24"/>
  <c r="O25"/>
  <c r="N23"/>
  <c r="N24"/>
  <c r="N25"/>
  <c r="N26"/>
  <c r="N27"/>
  <c r="M23"/>
  <c r="M24"/>
  <c r="M25"/>
  <c r="M26"/>
  <c r="M27"/>
  <c r="P27" s="1"/>
  <c r="M28"/>
  <c r="P28" s="1"/>
  <c r="L23"/>
  <c r="O23" s="1"/>
  <c r="R23" s="1"/>
  <c r="L24"/>
  <c r="L25"/>
  <c r="L26"/>
  <c r="O26" s="1"/>
  <c r="R26" s="1"/>
  <c r="L27"/>
  <c r="O27" s="1"/>
  <c r="L28"/>
  <c r="O28" s="1"/>
  <c r="M22"/>
  <c r="N22"/>
  <c r="F20"/>
  <c r="G20"/>
  <c r="H20"/>
  <c r="I20"/>
  <c r="J20"/>
  <c r="K20"/>
  <c r="M20"/>
  <c r="F27" i="1"/>
  <c r="G27"/>
  <c r="E27"/>
  <c r="N28" i="2"/>
  <c r="Q28" s="1"/>
  <c r="Q22"/>
  <c r="P22"/>
  <c r="L22"/>
  <c r="O22" s="1"/>
  <c r="N18"/>
  <c r="Q18" s="1"/>
  <c r="M18"/>
  <c r="P18" s="1"/>
  <c r="L18"/>
  <c r="O18" s="1"/>
  <c r="N16"/>
  <c r="M16"/>
  <c r="L16"/>
  <c r="K15"/>
  <c r="J15"/>
  <c r="I15"/>
  <c r="H15"/>
  <c r="G15"/>
  <c r="F15"/>
  <c r="E15"/>
  <c r="N13"/>
  <c r="Q13" s="1"/>
  <c r="M13"/>
  <c r="P13" s="1"/>
  <c r="L13"/>
  <c r="O13" s="1"/>
  <c r="N12"/>
  <c r="N15" s="1"/>
  <c r="M12"/>
  <c r="M15" s="1"/>
  <c r="L12"/>
  <c r="N11"/>
  <c r="Q11" s="1"/>
  <c r="M11"/>
  <c r="P11" s="1"/>
  <c r="L11"/>
  <c r="O11" s="1"/>
  <c r="N9"/>
  <c r="Q9" s="1"/>
  <c r="M9"/>
  <c r="P9" s="1"/>
  <c r="L9"/>
  <c r="O9" s="1"/>
  <c r="L18" i="7"/>
  <c r="N10" i="6"/>
  <c r="K9" i="8"/>
  <c r="K10"/>
  <c r="K11"/>
  <c r="K12"/>
  <c r="K13"/>
  <c r="K14"/>
  <c r="F15"/>
  <c r="G15"/>
  <c r="H15"/>
  <c r="I15"/>
  <c r="J15"/>
  <c r="L15"/>
  <c r="M15"/>
  <c r="N15"/>
  <c r="O15"/>
  <c r="P15"/>
  <c r="Q15"/>
  <c r="K16"/>
  <c r="K17"/>
  <c r="K18"/>
  <c r="K21" s="1"/>
  <c r="F19"/>
  <c r="G19"/>
  <c r="H19"/>
  <c r="I19"/>
  <c r="J19"/>
  <c r="K19"/>
  <c r="L19"/>
  <c r="M19"/>
  <c r="N19"/>
  <c r="O19"/>
  <c r="P19"/>
  <c r="F20"/>
  <c r="G20"/>
  <c r="H20"/>
  <c r="I20"/>
  <c r="J20"/>
  <c r="K20"/>
  <c r="L20"/>
  <c r="M20"/>
  <c r="N20"/>
  <c r="O20"/>
  <c r="P20"/>
  <c r="F21"/>
  <c r="G21"/>
  <c r="H21"/>
  <c r="I21"/>
  <c r="J21"/>
  <c r="J22" s="1"/>
  <c r="L21"/>
  <c r="M21"/>
  <c r="N21"/>
  <c r="O21"/>
  <c r="P21"/>
  <c r="G22"/>
  <c r="L22"/>
  <c r="N22"/>
  <c r="L9" i="7"/>
  <c r="L10"/>
  <c r="L11"/>
  <c r="L12"/>
  <c r="L13"/>
  <c r="L14"/>
  <c r="L15"/>
  <c r="L17"/>
  <c r="L19"/>
  <c r="L20"/>
  <c r="L21"/>
  <c r="G22"/>
  <c r="H22"/>
  <c r="I22"/>
  <c r="J22"/>
  <c r="K22"/>
  <c r="M22"/>
  <c r="N22"/>
  <c r="O22"/>
  <c r="F9" i="5"/>
  <c r="F10"/>
  <c r="F11"/>
  <c r="F12"/>
  <c r="D13"/>
  <c r="E13"/>
  <c r="F13"/>
  <c r="H10" i="4"/>
  <c r="H11"/>
  <c r="E12"/>
  <c r="F12"/>
  <c r="G12"/>
  <c r="H13"/>
  <c r="H14"/>
  <c r="H16" s="1"/>
  <c r="H15"/>
  <c r="E16"/>
  <c r="F16"/>
  <c r="G16"/>
  <c r="H17"/>
  <c r="H19" s="1"/>
  <c r="H18"/>
  <c r="E19"/>
  <c r="F19"/>
  <c r="G19"/>
  <c r="H20"/>
  <c r="H21"/>
  <c r="I20"/>
  <c r="E8" i="3"/>
  <c r="E9"/>
  <c r="E10"/>
  <c r="E12"/>
  <c r="F13"/>
  <c r="G13"/>
  <c r="E14"/>
  <c r="F15"/>
  <c r="G15"/>
  <c r="E16"/>
  <c r="F17"/>
  <c r="G17"/>
  <c r="F18"/>
  <c r="G18"/>
  <c r="G19" s="1"/>
  <c r="E24"/>
  <c r="F25"/>
  <c r="G25"/>
  <c r="E26"/>
  <c r="F27"/>
  <c r="G27"/>
  <c r="E28"/>
  <c r="F29"/>
  <c r="G29"/>
  <c r="F30"/>
  <c r="G30"/>
  <c r="E32"/>
  <c r="F33"/>
  <c r="G33"/>
  <c r="E34"/>
  <c r="F35"/>
  <c r="G35"/>
  <c r="E36"/>
  <c r="F37"/>
  <c r="G37"/>
  <c r="E38"/>
  <c r="F38"/>
  <c r="G38"/>
  <c r="H13" i="1"/>
  <c r="H19"/>
  <c r="E19"/>
  <c r="F19"/>
  <c r="G19"/>
  <c r="H20"/>
  <c r="H21"/>
  <c r="E22"/>
  <c r="F22"/>
  <c r="G22"/>
  <c r="H23"/>
  <c r="H24"/>
  <c r="H27" s="1"/>
  <c r="H25"/>
  <c r="H30"/>
  <c r="H31"/>
  <c r="H32"/>
  <c r="H33"/>
  <c r="H34"/>
  <c r="H35"/>
  <c r="H36"/>
  <c r="E42"/>
  <c r="I17" i="4"/>
  <c r="I11"/>
  <c r="P44" i="6" l="1"/>
  <c r="N44"/>
  <c r="O44"/>
  <c r="H12" i="4"/>
  <c r="E18" i="3"/>
  <c r="H12" s="1"/>
  <c r="E13"/>
  <c r="E29"/>
  <c r="F19"/>
  <c r="N20" i="2"/>
  <c r="Q20"/>
  <c r="R27"/>
  <c r="R11"/>
  <c r="P20"/>
  <c r="R28"/>
  <c r="O20"/>
  <c r="L20"/>
  <c r="L15"/>
  <c r="H22" i="1"/>
  <c r="H16" i="3"/>
  <c r="E17"/>
  <c r="E35"/>
  <c r="E27"/>
  <c r="E15"/>
  <c r="F22" i="8"/>
  <c r="I22"/>
  <c r="M22"/>
  <c r="K15"/>
  <c r="K22" s="1"/>
  <c r="P22"/>
  <c r="E30" i="3"/>
  <c r="E11"/>
  <c r="E37"/>
  <c r="E33"/>
  <c r="E25"/>
  <c r="R13" i="2"/>
  <c r="H28" i="1"/>
  <c r="I14" i="4"/>
  <c r="R9" i="2"/>
  <c r="R18"/>
  <c r="R22"/>
  <c r="O12"/>
  <c r="Q12"/>
  <c r="Q15" s="1"/>
  <c r="O16"/>
  <c r="Q16"/>
  <c r="P12"/>
  <c r="P15" s="1"/>
  <c r="P16"/>
  <c r="I10" i="4"/>
  <c r="O22" i="8"/>
  <c r="H22"/>
  <c r="L22" i="7"/>
  <c r="I21" i="4"/>
  <c r="I13"/>
  <c r="I15"/>
  <c r="I18"/>
  <c r="H28" i="3" l="1"/>
  <c r="H24"/>
  <c r="E19"/>
  <c r="H8"/>
  <c r="R20" i="2"/>
  <c r="R16"/>
  <c r="O15"/>
  <c r="R12"/>
  <c r="R15" s="1"/>
</calcChain>
</file>

<file path=xl/sharedStrings.xml><?xml version="1.0" encoding="utf-8"?>
<sst xmlns="http://schemas.openxmlformats.org/spreadsheetml/2006/main" count="368" uniqueCount="242">
  <si>
    <t xml:space="preserve"> (наименование территориального органа, структурного подразделения ФАС России)</t>
  </si>
  <si>
    <r>
      <t>Форма № 7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(квартальная)</t>
    </r>
  </si>
  <si>
    <t xml:space="preserve"> </t>
  </si>
  <si>
    <t xml:space="preserve">Отчет о работе по контролю в сфере размещения заказов на поставки товаров, выполнение работ, оказание услуг для государственных и муниципальных нужд </t>
  </si>
  <si>
    <t>Таблица № 1 к форме № 7</t>
  </si>
  <si>
    <t>Период с</t>
  </si>
  <si>
    <t>по</t>
  </si>
  <si>
    <t>Отчет о работе по обеспечению защиты прав и законных 
интересов участников размещения заказа</t>
  </si>
  <si>
    <t>фед</t>
  </si>
  <si>
    <t>суб</t>
  </si>
  <si>
    <t>мун</t>
  </si>
  <si>
    <t>Всего</t>
  </si>
  <si>
    <t>А</t>
  </si>
  <si>
    <t>Б</t>
  </si>
  <si>
    <t>1</t>
  </si>
  <si>
    <t>Поступило жалоб</t>
  </si>
  <si>
    <t>2</t>
  </si>
  <si>
    <t>Возвращено (ч.1 ст.59)</t>
  </si>
  <si>
    <t>3</t>
  </si>
  <si>
    <t>Отозвано заявителями</t>
  </si>
  <si>
    <t>4</t>
  </si>
  <si>
    <t>Признано необоснованными</t>
  </si>
  <si>
    <t>5</t>
  </si>
  <si>
    <t>Признано обоснованными</t>
  </si>
  <si>
    <r>
      <t xml:space="preserve">в процентах от </t>
    </r>
    <r>
      <rPr>
        <b/>
        <sz val="11"/>
        <color indexed="13"/>
        <rFont val="Arial"/>
        <family val="2"/>
        <charset val="204"/>
      </rPr>
      <t>рассмотренных</t>
    </r>
    <r>
      <rPr>
        <b/>
        <sz val="11"/>
        <rFont val="Arial"/>
        <family val="2"/>
        <charset val="204"/>
      </rPr>
      <t xml:space="preserve"> жалоб</t>
    </r>
  </si>
  <si>
    <t>6</t>
  </si>
  <si>
    <t>Выдано предписаний</t>
  </si>
  <si>
    <t>в процентах от рассмотренных жалоб (вкл.отозванные жалобы, по которым проведены внеплановые проверки)</t>
  </si>
  <si>
    <t>7.Б.1. контракт не заключен</t>
  </si>
  <si>
    <t>всего</t>
  </si>
  <si>
    <t>Выявлено нарушений (всего)</t>
  </si>
  <si>
    <t>в том числе:</t>
  </si>
  <si>
    <t>Неправильный выбор способа размещения заказа</t>
  </si>
  <si>
    <t xml:space="preserve">- в т.ч непроведение торгов </t>
  </si>
  <si>
    <t xml:space="preserve">Нарушение порядка заключения контракта или неправомерное изменение его условий  </t>
  </si>
  <si>
    <t>Иные нарушения</t>
  </si>
  <si>
    <t>№</t>
  </si>
  <si>
    <t>Удельные показатели на одного работника</t>
  </si>
  <si>
    <t>Итог</t>
  </si>
  <si>
    <t>В</t>
  </si>
  <si>
    <t>Г</t>
  </si>
  <si>
    <t>Штатная численность управления:</t>
  </si>
  <si>
    <t>Поступило жалоб (на одного сотрудника)</t>
  </si>
  <si>
    <t>Примечания:</t>
  </si>
  <si>
    <t>-</t>
  </si>
  <si>
    <t>в строке 6 - указывается количество выданных предписаний по жалобам и внеплановым проверкам при рассмотрении жалоб</t>
  </si>
  <si>
    <t xml:space="preserve">Таблица № 2 к форме № 7 </t>
  </si>
  <si>
    <t>(наименование территориального органа, структурного подразделения ФАС России)</t>
  </si>
  <si>
    <t>Отчет о работе по осуществлению проверочных мероприятий</t>
  </si>
  <si>
    <t>период с</t>
  </si>
  <si>
    <t>плановые (выездные)</t>
  </si>
  <si>
    <t>внеплановые</t>
  </si>
  <si>
    <t>ВСЕГО</t>
  </si>
  <si>
    <t>ОБЩИЙ ИТОГ</t>
  </si>
  <si>
    <t>выездные</t>
  </si>
  <si>
    <t>камеральные</t>
  </si>
  <si>
    <t>Проведено проверок</t>
  </si>
  <si>
    <t>4.А</t>
  </si>
  <si>
    <t>4.Б.1. контракт не заключен</t>
  </si>
  <si>
    <t>Выявлено нарушений</t>
  </si>
  <si>
    <t>5.1</t>
  </si>
  <si>
    <t>5.1.1</t>
  </si>
  <si>
    <t>5.1.2</t>
  </si>
  <si>
    <t>5.1.3</t>
  </si>
  <si>
    <t>5.2</t>
  </si>
  <si>
    <t>5.3</t>
  </si>
  <si>
    <t>5.4</t>
  </si>
  <si>
    <t>Нарушение порядка заключения контракта или неправомерное изменение его условий</t>
  </si>
  <si>
    <t>1)</t>
  </si>
  <si>
    <t>Датой проведения проверки считается дата подписания акта и выдачи предложения или предписания;</t>
  </si>
  <si>
    <t>2)</t>
  </si>
  <si>
    <t>В таблицу №2 не следует включать внеплановые проверки, проведенные при рассмотрении жалоб</t>
  </si>
  <si>
    <t>Таблица № 3 к форме №7</t>
  </si>
  <si>
    <t xml:space="preserve">Отчет об исполнении предписаний, выданных по результатам рассмотрения жалоб и
 осуществления проверок </t>
  </si>
  <si>
    <t>Пер</t>
  </si>
  <si>
    <t>Исполнено (без судебного разбирательства)</t>
  </si>
  <si>
    <t>В процессе исполнения</t>
  </si>
  <si>
    <t>Обжаловано в суд</t>
  </si>
  <si>
    <t>Поданы иски о понуждении к исполнению</t>
  </si>
  <si>
    <t>Таблица № 4 к форме № 7</t>
  </si>
  <si>
    <t>Отчет об осуществлении иных контрольных функций сфере размещения государственного заказа</t>
  </si>
  <si>
    <t>№ п/п</t>
  </si>
  <si>
    <t>Виды контрольных мероприятий</t>
  </si>
  <si>
    <t>Количество (шт.)</t>
  </si>
  <si>
    <t>Показатель в расчете на 1 работника  (всего)</t>
  </si>
  <si>
    <t>Рассмотрено обращений о согласовании возможности заключения государственного контракта с единственным поставщиком</t>
  </si>
  <si>
    <t>Согласовано</t>
  </si>
  <si>
    <t>Отказано в согласовании</t>
  </si>
  <si>
    <t>Рассмотрено уведомлений о размещении заказа у единственного поставщика</t>
  </si>
  <si>
    <t>Заказ размещен с нарушением</t>
  </si>
  <si>
    <t>Поступило обращений о согласовании проведения закрытых торгов</t>
  </si>
  <si>
    <t>Возвращено по формальным основаниям</t>
  </si>
  <si>
    <t>Таблица № 5 к форме № 7</t>
  </si>
  <si>
    <t>Отчет о ведении реестра недобросовестных поставщиков</t>
  </si>
  <si>
    <t>Показатель контрольной деятельности</t>
  </si>
  <si>
    <t>Уклонились от заключения контракта</t>
  </si>
  <si>
    <t>Контракт расторгнут</t>
  </si>
  <si>
    <t>отч. пер.</t>
  </si>
  <si>
    <t>Обращений рассмотрено</t>
  </si>
  <si>
    <t>Включено в реестр</t>
  </si>
  <si>
    <t>2.1.</t>
  </si>
  <si>
    <t>в т.ч. по решениям, принятым Комиссией</t>
  </si>
  <si>
    <t>Необоснованных обращений о включении в реестр</t>
  </si>
  <si>
    <t>Всего лиц в реестре недобросовестных поставщиков на отчетную дату</t>
  </si>
  <si>
    <t>Таблица № 6 к форме № 7</t>
  </si>
  <si>
    <t>Виды нарушений</t>
  </si>
  <si>
    <t>Прекращено дел</t>
  </si>
  <si>
    <t>Выдано постановлений о наложении штрафа</t>
  </si>
  <si>
    <t>Исполнено постановлений о наложении штрафа</t>
  </si>
  <si>
    <t>Постановления о наложении штрафа в стадии исполнения (всего)</t>
  </si>
  <si>
    <t>Неисполнено постановлений о наложении штрафа</t>
  </si>
  <si>
    <t>Сумма наложенного штрафа   (в тыс. руб.)</t>
  </si>
  <si>
    <t>Сумма уплаченного штрафа   (в тыс. руб.)</t>
  </si>
  <si>
    <r>
      <t>Прекращено дел по отнощению возбужденным (</t>
    </r>
    <r>
      <rPr>
        <b/>
        <u/>
        <sz val="12"/>
        <rFont val="Arial"/>
        <family val="2"/>
        <charset val="204"/>
      </rPr>
      <t>заполняется автоматически !</t>
    </r>
    <r>
      <rPr>
        <b/>
        <sz val="12"/>
        <rFont val="Arial"/>
        <family val="2"/>
        <charset val="204"/>
      </rPr>
      <t>)</t>
    </r>
  </si>
  <si>
    <r>
      <t>Исполнено постановлений о наложении штрафа по отношению к выданным (</t>
    </r>
    <r>
      <rPr>
        <b/>
        <u/>
        <sz val="12"/>
        <rFont val="Arial"/>
        <family val="2"/>
        <charset val="204"/>
      </rPr>
      <t>заполняется автоматически</t>
    </r>
    <r>
      <rPr>
        <b/>
        <sz val="12"/>
        <rFont val="Arial"/>
        <family val="2"/>
        <charset val="204"/>
      </rPr>
      <t xml:space="preserve"> !)</t>
    </r>
  </si>
  <si>
    <r>
      <t>Сумма уплаченного штрафа по отношению к сумме наложенного штрафа  (</t>
    </r>
    <r>
      <rPr>
        <b/>
        <u/>
        <sz val="12"/>
        <rFont val="Arial"/>
        <family val="2"/>
        <charset val="204"/>
      </rPr>
      <t>заполняется автоматически</t>
    </r>
    <r>
      <rPr>
        <b/>
        <sz val="12"/>
        <rFont val="Arial"/>
        <family val="2"/>
        <charset val="204"/>
      </rPr>
      <t>!)</t>
    </r>
  </si>
  <si>
    <t>ст. 19.7.2</t>
  </si>
  <si>
    <r>
      <t xml:space="preserve">Итого </t>
    </r>
    <r>
      <rPr>
        <b/>
        <sz val="11"/>
        <rFont val="Arial"/>
        <family val="2"/>
        <charset val="204"/>
      </rPr>
      <t>(</t>
    </r>
    <r>
      <rPr>
        <b/>
        <u/>
        <sz val="11"/>
        <rFont val="Arial"/>
        <family val="2"/>
        <charset val="204"/>
      </rPr>
      <t>заполняется автоматически</t>
    </r>
    <r>
      <rPr>
        <b/>
        <sz val="11"/>
        <rFont val="Arial"/>
        <family val="2"/>
        <charset val="204"/>
      </rPr>
      <t>!)</t>
    </r>
  </si>
  <si>
    <t xml:space="preserve">Всего на 1 работника </t>
  </si>
  <si>
    <t>Таблица № 7 к форме № 7</t>
  </si>
  <si>
    <t xml:space="preserve">Виды решений (предписаний, постановлений, приказов), действий (бездействия) ФАС России (территориального органа ФАС России) </t>
  </si>
  <si>
    <t>Принято решений соответствующего вида</t>
  </si>
  <si>
    <t>Количество  судебных дел в производстве (окончательный судебный акт не принят) (всего)</t>
  </si>
  <si>
    <t>Количество обжалованных в судебном порядке решений (предписаний), действий (бедействие) ФАС России (территориального органа ФАС России)</t>
  </si>
  <si>
    <t>Требование заявителя удовлетворено (принят окончательный судебный акт)</t>
  </si>
  <si>
    <t>Заявителю отказано в удовлетворении заявленных требований (принят окончательный судебный акт)</t>
  </si>
  <si>
    <t>Требования заявителя удовлетворены частично (принят окончательный судебный акт)</t>
  </si>
  <si>
    <t>Количество судебных актов, принятых за отчетный период</t>
  </si>
  <si>
    <t>удовлетворено</t>
  </si>
  <si>
    <t>отказано</t>
  </si>
  <si>
    <t>частично</t>
  </si>
  <si>
    <t>Решения (предписания), принятые по результатам рассмотрения жалоб</t>
  </si>
  <si>
    <t>Решения о включении в реестр недобросовестных поставщиков</t>
  </si>
  <si>
    <t>Решения о согласовании (об отказе в согласовании) возможности заключения контракта с единственным поставщиком</t>
  </si>
  <si>
    <t>Постановления о назначении административного наказания в соответствии с ч. 7 ст. 19.5 КоАП</t>
  </si>
  <si>
    <t>Постановления о назначении административного наказания в соответствии со ст. 19.7.2 КоАП</t>
  </si>
  <si>
    <t>Иные решения, действия (бездействие)</t>
  </si>
  <si>
    <t>Итого:</t>
  </si>
  <si>
    <t>Таблица № 8 к форме № 7а</t>
  </si>
  <si>
    <t>Отчет о ходе и результатах судебных разбирательств, инициированных федеральным органом исполнительной власти, уполномоченным в сфере контроля за размещением государственного и муниципального заказа</t>
  </si>
  <si>
    <t>Предмет искового заявления</t>
  </si>
  <si>
    <t>Количество поданных исковых заявлений</t>
  </si>
  <si>
    <t>Количество  судебных дел в производстве (окончательный судебный акт не принят) 
всего</t>
  </si>
  <si>
    <t>Требования ФАС России (территориального органа ФАС России) удовлетворены</t>
  </si>
  <si>
    <t>ФАС России (территориальному органу ФАС России) отказано в удовлетворении требований</t>
  </si>
  <si>
    <t>Требования ФАС России (территориального органа ФАС России) удовлетворены частично</t>
  </si>
  <si>
    <t>Количество судебных постановлений, принятых за отчетный период</t>
  </si>
  <si>
    <t>Количество дел, по которым ФАС России (территориальный орган ФАС России) принял решение об отказе от иска</t>
  </si>
  <si>
    <t>Количество дел, по которым ФАС России (территориальный орган ФАС России) принято решение о заключении мирового соглашения</t>
  </si>
  <si>
    <t>Количество дел, по которым ФАС России (территориальный орган ФАС России) участвует в качестве третьего лица, не заявляющего самостоятельные требования</t>
  </si>
  <si>
    <t>удов.</t>
  </si>
  <si>
    <t>отказ.</t>
  </si>
  <si>
    <t>частич.</t>
  </si>
  <si>
    <t>Исковые заявления о признании размещения заказа недействительным</t>
  </si>
  <si>
    <t>Исковые заявления о понуждении исполнения предписания</t>
  </si>
  <si>
    <t>Всего:</t>
  </si>
  <si>
    <t>Исполнитель</t>
  </si>
  <si>
    <t>телефон</t>
  </si>
  <si>
    <t>телефон для справок в ФАС России 8 (499) 255-61-40</t>
  </si>
  <si>
    <t>7.Б.2. контракт заключен</t>
  </si>
  <si>
    <t xml:space="preserve"> ст. 19.5</t>
  </si>
  <si>
    <t>ст. 19.7.4</t>
  </si>
  <si>
    <t>ст.  7.29</t>
  </si>
  <si>
    <t>Решения (предписания)  выданные по результатам проведенных проверок</t>
  </si>
  <si>
    <t>Постановления о назначении административного наказания в соответствии с ст.19.7.4 КоАП</t>
  </si>
  <si>
    <t>Постановления о назначении административного наказания в соответствии со ст. 7.29 КоАП</t>
  </si>
  <si>
    <t>Постановления о назначении административного наказания в соответствии со ст. 7.30 КоАП</t>
  </si>
  <si>
    <t>Постановления о назначении административного наказания в соответствии со ст. 7.31 КоАП</t>
  </si>
  <si>
    <t>Постановления о назначении административного наказания в соответствии со ст. 7.32 КоАП</t>
  </si>
  <si>
    <t>выдано решений по текущим размещениям заказа</t>
  </si>
  <si>
    <t>Выдано по текущим размещениям заказа предписаний</t>
  </si>
  <si>
    <t>Проверено размещений заказов</t>
  </si>
  <si>
    <t>Выявлено размещений заказов с нарушениями</t>
  </si>
  <si>
    <t>в процентах от проверенных размещений заказов</t>
  </si>
  <si>
    <t xml:space="preserve">Выявлено размещений заказов начальная (максимальная) цена которых составляет десять миллионов рублей и более с нарушениями, указанными в пунктах </t>
  </si>
  <si>
    <t>4.Б.2. контракт заключен</t>
  </si>
  <si>
    <t>- в т.ч. проведение аукциона, в случае если должен проводиться аукцион в электронной форме</t>
  </si>
  <si>
    <t>-в т. ч.  проведение аукциона, в случае если должен проводиться аукцион в электронной форме</t>
  </si>
  <si>
    <t xml:space="preserve"> - в т.ч. непроведение торгов</t>
  </si>
  <si>
    <t>Вего</t>
  </si>
  <si>
    <t>в т.ч. По результатам рассмотрения жалоб</t>
  </si>
  <si>
    <t>в т.ч. По результатам проведенных проверок</t>
  </si>
  <si>
    <t>В результате рассмотрения жалоб и проведения внеплановых проверок при рассмотрении жалоб выявлено размещений заказов  с нарушениями</t>
  </si>
  <si>
    <t>- в т.ч.проведение конкурса, в случае если должен проводиться аукционили или аукцион в электронной форме</t>
  </si>
  <si>
    <t>размещение информации с грубыми нарушениями</t>
  </si>
  <si>
    <t>Направленно в правоохранительные органы</t>
  </si>
  <si>
    <t>6.А</t>
  </si>
  <si>
    <t>7</t>
  </si>
  <si>
    <t>8.А</t>
  </si>
  <si>
    <t>8.Б</t>
  </si>
  <si>
    <t>9</t>
  </si>
  <si>
    <t>9.1</t>
  </si>
  <si>
    <t>9.1.1</t>
  </si>
  <si>
    <t>9.1.2</t>
  </si>
  <si>
    <t>9.1.3</t>
  </si>
  <si>
    <t>9.2</t>
  </si>
  <si>
    <t>9.3</t>
  </si>
  <si>
    <t>9.4</t>
  </si>
  <si>
    <t xml:space="preserve">В результате рассмотрения жалоб и проведения внеплановых проверок при рассмотрении жалоб выявлено размещений заказов , начальная (максимальная) цена которых составляет десять миллионов рублей и более с нарушениями, указанными в пунктах </t>
  </si>
  <si>
    <t>4.Б.3. контракт исполнен</t>
  </si>
  <si>
    <t>ч.1 ст. 7.30</t>
  </si>
  <si>
    <t>ч.1.1 ст.7.30</t>
  </si>
  <si>
    <t>ч.1.2 ст. 7.30</t>
  </si>
  <si>
    <t>ч.1.3 ст. 7.30</t>
  </si>
  <si>
    <t>ч.1.4 ст. 7.30</t>
  </si>
  <si>
    <t>ч.2 ст.7.30</t>
  </si>
  <si>
    <t>ч.2.1 ст. 7.30</t>
  </si>
  <si>
    <t>ч.3 ст.7.30</t>
  </si>
  <si>
    <t>ч.4 ст.7.30</t>
  </si>
  <si>
    <t>ч.4.1 ст. 7.30</t>
  </si>
  <si>
    <t>ч.4.2 ст. 7.30</t>
  </si>
  <si>
    <t>ч.5 ст. 7.30</t>
  </si>
  <si>
    <t>ч.6 ст. 7.30</t>
  </si>
  <si>
    <t>ч.7 ст. 7.30</t>
  </si>
  <si>
    <t>ч.8 ст.7.30</t>
  </si>
  <si>
    <t>ч.9 ст. 7.30</t>
  </si>
  <si>
    <t>ч.10 ст. 7.30</t>
  </si>
  <si>
    <t>ч.11 ст.7.30</t>
  </si>
  <si>
    <t>ч.12 ст.7.30</t>
  </si>
  <si>
    <t>ч.13 ст. 7.30</t>
  </si>
  <si>
    <t>ч.14 ст. 7.30</t>
  </si>
  <si>
    <t>ч.1 ст.7.31.1</t>
  </si>
  <si>
    <t>ч.2 ст.7.31.1</t>
  </si>
  <si>
    <t>ч.3 ст.7.31.1</t>
  </si>
  <si>
    <t>ч.4 ст.7.31.1</t>
  </si>
  <si>
    <t>ч.5 ст. 7.31.1</t>
  </si>
  <si>
    <t>ч.6 ст. 7.31.1</t>
  </si>
  <si>
    <t>ст.7.32</t>
  </si>
  <si>
    <t>- в т.ч. проведение конкурса, в случае если должен проводиться аукцион или аукцион в электронной форме</t>
  </si>
  <si>
    <t xml:space="preserve">Размещение информации с грубыми нарушениями </t>
  </si>
  <si>
    <t>Постановления о назначении административного наказания в соответствии со ст. 7.31.1 КоАП</t>
  </si>
  <si>
    <t>Отчет о прохождении решений и действий (бездействия) федерального органа</t>
  </si>
  <si>
    <t>Выдано предписаний по заказам с нарушениями, указанными в пунктах</t>
  </si>
  <si>
    <t>2.1</t>
  </si>
  <si>
    <t>- в том числе о признании недействительным размещения заказа с нарушениями, указанными в строке 8 "Б" таблицы №1 (строке 4 "А" таблицы №2)</t>
  </si>
  <si>
    <t>ч1.ст. 7.31</t>
  </si>
  <si>
    <t>ч3.ст. 7.31</t>
  </si>
  <si>
    <t>УФАС по Вологодской области</t>
  </si>
  <si>
    <t>Мерзлякова Н.В.</t>
  </si>
  <si>
    <t xml:space="preserve"> (8172) 75-97-49</t>
  </si>
  <si>
    <t>Зам. руководителя Управления</t>
  </si>
  <si>
    <t>А.И. Сазонов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</si>
</sst>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d/mm/yy;@"/>
  </numFmts>
  <fonts count="28">
    <font>
      <sz val="10"/>
      <name val="Arial"/>
      <family val="2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  <charset val="204"/>
    </font>
    <font>
      <sz val="9"/>
      <name val="Arial"/>
      <family val="2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indexed="13"/>
      <name val="Arial"/>
      <family val="2"/>
      <charset val="204"/>
    </font>
    <font>
      <b/>
      <i/>
      <sz val="1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b/>
      <u/>
      <sz val="12"/>
      <name val="Arial"/>
      <family val="2"/>
      <charset val="204"/>
    </font>
    <font>
      <sz val="12"/>
      <name val="Arial"/>
      <family val="2"/>
      <charset val="204"/>
    </font>
    <font>
      <b/>
      <u/>
      <sz val="11"/>
      <name val="Arial"/>
      <family val="2"/>
      <charset val="204"/>
    </font>
    <font>
      <sz val="14"/>
      <name val="Arial"/>
      <family val="2"/>
      <charset val="204"/>
    </font>
    <font>
      <sz val="10"/>
      <color indexed="8"/>
      <name val="Arial"/>
      <family val="2"/>
    </font>
    <font>
      <sz val="12"/>
      <color indexed="8"/>
      <name val="Arial"/>
      <family val="2"/>
      <charset val="204"/>
    </font>
    <font>
      <sz val="9"/>
      <name val="Arial"/>
    </font>
    <font>
      <i/>
      <sz val="10"/>
      <color indexed="1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4"/>
      </patternFill>
    </fill>
    <fill>
      <patternFill patternType="solid">
        <fgColor theme="0"/>
        <bgColor indexed="13"/>
      </patternFill>
    </fill>
    <fill>
      <patternFill patternType="lightUp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0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750">
    <xf numFmtId="0" fontId="0" fillId="0" borderId="0" xfId="0"/>
    <xf numFmtId="49" fontId="0" fillId="0" borderId="0" xfId="0" applyNumberFormat="1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14" fontId="7" fillId="0" borderId="1" xfId="0" applyNumberFormat="1" applyFont="1" applyBorder="1" applyProtection="1">
      <protection locked="0"/>
    </xf>
    <xf numFmtId="0" fontId="4" fillId="0" borderId="0" xfId="0" applyFont="1" applyAlignment="1">
      <alignment horizontal="center" vertical="top"/>
    </xf>
    <xf numFmtId="14" fontId="8" fillId="0" borderId="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 horizontal="right"/>
    </xf>
    <xf numFmtId="49" fontId="0" fillId="0" borderId="0" xfId="0" applyNumberFormat="1" applyAlignment="1" applyProtection="1">
      <alignment horizontal="right"/>
    </xf>
    <xf numFmtId="0" fontId="0" fillId="0" borderId="0" xfId="0" applyProtection="1"/>
    <xf numFmtId="49" fontId="0" fillId="2" borderId="2" xfId="0" applyNumberForma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49" fontId="9" fillId="0" borderId="7" xfId="0" applyNumberFormat="1" applyFont="1" applyBorder="1" applyAlignment="1" applyProtection="1">
      <alignment horizontal="right"/>
    </xf>
    <xf numFmtId="3" fontId="10" fillId="0" borderId="8" xfId="0" applyNumberFormat="1" applyFont="1" applyBorder="1" applyProtection="1">
      <protection locked="0"/>
    </xf>
    <xf numFmtId="3" fontId="10" fillId="0" borderId="9" xfId="0" applyNumberFormat="1" applyFont="1" applyBorder="1" applyProtection="1">
      <protection locked="0"/>
    </xf>
    <xf numFmtId="3" fontId="10" fillId="3" borderId="10" xfId="0" applyNumberFormat="1" applyFont="1" applyFill="1" applyBorder="1" applyProtection="1"/>
    <xf numFmtId="49" fontId="9" fillId="0" borderId="11" xfId="0" applyNumberFormat="1" applyFont="1" applyBorder="1" applyAlignment="1" applyProtection="1">
      <alignment horizontal="right"/>
    </xf>
    <xf numFmtId="3" fontId="10" fillId="0" borderId="12" xfId="0" applyNumberFormat="1" applyFont="1" applyBorder="1" applyProtection="1">
      <protection locked="0"/>
    </xf>
    <xf numFmtId="3" fontId="10" fillId="0" borderId="13" xfId="0" applyNumberFormat="1" applyFont="1" applyBorder="1" applyProtection="1">
      <protection locked="0"/>
    </xf>
    <xf numFmtId="3" fontId="10" fillId="0" borderId="14" xfId="0" applyNumberFormat="1" applyFont="1" applyBorder="1" applyProtection="1">
      <protection locked="0"/>
    </xf>
    <xf numFmtId="0" fontId="10" fillId="3" borderId="15" xfId="0" applyFont="1" applyFill="1" applyBorder="1" applyProtection="1"/>
    <xf numFmtId="49" fontId="9" fillId="0" borderId="16" xfId="0" applyNumberFormat="1" applyFont="1" applyBorder="1" applyAlignment="1" applyProtection="1">
      <alignment horizontal="right"/>
    </xf>
    <xf numFmtId="0" fontId="0" fillId="0" borderId="0" xfId="0" applyProtection="1">
      <protection locked="0"/>
    </xf>
    <xf numFmtId="9" fontId="10" fillId="3" borderId="13" xfId="0" applyNumberFormat="1" applyFont="1" applyFill="1" applyBorder="1" applyProtection="1"/>
    <xf numFmtId="9" fontId="10" fillId="3" borderId="14" xfId="0" applyNumberFormat="1" applyFont="1" applyFill="1" applyBorder="1" applyProtection="1"/>
    <xf numFmtId="9" fontId="10" fillId="3" borderId="15" xfId="0" applyNumberFormat="1" applyFont="1" applyFill="1" applyBorder="1" applyProtection="1"/>
    <xf numFmtId="0" fontId="9" fillId="0" borderId="13" xfId="0" applyFont="1" applyFill="1" applyBorder="1" applyAlignment="1" applyProtection="1">
      <alignment horizontal="left" vertical="center" wrapText="1"/>
    </xf>
    <xf numFmtId="3" fontId="10" fillId="0" borderId="13" xfId="0" applyNumberFormat="1" applyFont="1" applyFill="1" applyBorder="1" applyProtection="1">
      <protection locked="0"/>
    </xf>
    <xf numFmtId="3" fontId="10" fillId="0" borderId="14" xfId="0" applyNumberFormat="1" applyFont="1" applyFill="1" applyBorder="1" applyProtection="1">
      <protection locked="0"/>
    </xf>
    <xf numFmtId="0" fontId="9" fillId="3" borderId="13" xfId="0" applyFont="1" applyFill="1" applyBorder="1" applyAlignment="1" applyProtection="1">
      <alignment horizontal="left" vertical="center" wrapText="1"/>
    </xf>
    <xf numFmtId="0" fontId="9" fillId="0" borderId="17" xfId="0" applyFont="1" applyBorder="1" applyAlignment="1" applyProtection="1">
      <alignment horizontal="right" vertical="top"/>
    </xf>
    <xf numFmtId="1" fontId="10" fillId="4" borderId="13" xfId="0" applyNumberFormat="1" applyFont="1" applyFill="1" applyBorder="1" applyProtection="1">
      <protection locked="0"/>
    </xf>
    <xf numFmtId="1" fontId="10" fillId="4" borderId="14" xfId="0" applyNumberFormat="1" applyFont="1" applyFill="1" applyBorder="1" applyProtection="1">
      <protection locked="0"/>
    </xf>
    <xf numFmtId="1" fontId="10" fillId="0" borderId="13" xfId="0" applyNumberFormat="1" applyFont="1" applyFill="1" applyBorder="1" applyProtection="1">
      <protection locked="0"/>
    </xf>
    <xf numFmtId="1" fontId="10" fillId="0" borderId="14" xfId="0" applyNumberFormat="1" applyFont="1" applyFill="1" applyBorder="1" applyProtection="1">
      <protection locked="0"/>
    </xf>
    <xf numFmtId="1" fontId="10" fillId="3" borderId="13" xfId="0" applyNumberFormat="1" applyFont="1" applyFill="1" applyBorder="1" applyProtection="1"/>
    <xf numFmtId="3" fontId="10" fillId="3" borderId="18" xfId="0" applyNumberFormat="1" applyFont="1" applyFill="1" applyBorder="1" applyProtection="1"/>
    <xf numFmtId="0" fontId="10" fillId="3" borderId="19" xfId="0" applyFont="1" applyFill="1" applyBorder="1" applyProtection="1"/>
    <xf numFmtId="49" fontId="13" fillId="4" borderId="16" xfId="0" applyNumberFormat="1" applyFont="1" applyFill="1" applyBorder="1" applyAlignment="1" applyProtection="1">
      <alignment horizontal="right" vertical="top"/>
    </xf>
    <xf numFmtId="3" fontId="13" fillId="4" borderId="13" xfId="0" applyNumberFormat="1" applyFont="1" applyFill="1" applyBorder="1" applyProtection="1">
      <protection locked="0"/>
    </xf>
    <xf numFmtId="3" fontId="13" fillId="4" borderId="14" xfId="0" applyNumberFormat="1" applyFont="1" applyFill="1" applyBorder="1" applyProtection="1">
      <protection locked="0"/>
    </xf>
    <xf numFmtId="0" fontId="10" fillId="3" borderId="10" xfId="0" applyFont="1" applyFill="1" applyBorder="1" applyProtection="1"/>
    <xf numFmtId="0" fontId="10" fillId="3" borderId="20" xfId="0" applyFont="1" applyFill="1" applyBorder="1" applyProtection="1"/>
    <xf numFmtId="49" fontId="13" fillId="5" borderId="16" xfId="0" applyNumberFormat="1" applyFont="1" applyFill="1" applyBorder="1" applyAlignment="1" applyProtection="1">
      <alignment horizontal="right" vertical="top"/>
    </xf>
    <xf numFmtId="3" fontId="13" fillId="5" borderId="13" xfId="0" applyNumberFormat="1" applyFont="1" applyFill="1" applyBorder="1" applyProtection="1">
      <protection locked="0"/>
    </xf>
    <xf numFmtId="3" fontId="13" fillId="5" borderId="14" xfId="0" applyNumberFormat="1" applyFont="1" applyFill="1" applyBorder="1" applyProtection="1">
      <protection locked="0"/>
    </xf>
    <xf numFmtId="49" fontId="13" fillId="0" borderId="16" xfId="0" applyNumberFormat="1" applyFont="1" applyBorder="1" applyAlignment="1" applyProtection="1">
      <alignment horizontal="right" vertical="top"/>
    </xf>
    <xf numFmtId="3" fontId="13" fillId="0" borderId="13" xfId="0" applyNumberFormat="1" applyFont="1" applyBorder="1" applyProtection="1">
      <protection locked="0"/>
    </xf>
    <xf numFmtId="3" fontId="13" fillId="0" borderId="14" xfId="0" applyNumberFormat="1" applyFont="1" applyBorder="1" applyProtection="1">
      <protection locked="0"/>
    </xf>
    <xf numFmtId="49" fontId="13" fillId="4" borderId="21" xfId="0" applyNumberFormat="1" applyFont="1" applyFill="1" applyBorder="1" applyAlignment="1" applyProtection="1">
      <alignment horizontal="right" vertical="top"/>
    </xf>
    <xf numFmtId="0" fontId="13" fillId="4" borderId="22" xfId="0" applyFont="1" applyFill="1" applyBorder="1" applyProtection="1">
      <protection locked="0"/>
    </xf>
    <xf numFmtId="0" fontId="13" fillId="4" borderId="23" xfId="0" applyFont="1" applyFill="1" applyBorder="1" applyProtection="1">
      <protection locked="0"/>
    </xf>
    <xf numFmtId="0" fontId="2" fillId="0" borderId="24" xfId="0" applyFont="1" applyBorder="1" applyAlignment="1" applyProtection="1">
      <alignment horizontal="right"/>
    </xf>
    <xf numFmtId="0" fontId="2" fillId="0" borderId="6" xfId="0" applyFont="1" applyBorder="1" applyProtection="1"/>
    <xf numFmtId="0" fontId="2" fillId="0" borderId="25" xfId="0" applyFont="1" applyBorder="1" applyProtection="1"/>
    <xf numFmtId="0" fontId="2" fillId="0" borderId="2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right"/>
    </xf>
    <xf numFmtId="0" fontId="4" fillId="0" borderId="27" xfId="0" applyFont="1" applyBorder="1" applyProtection="1"/>
    <xf numFmtId="0" fontId="4" fillId="0" borderId="28" xfId="0" applyFont="1" applyBorder="1" applyProtection="1"/>
    <xf numFmtId="3" fontId="4" fillId="0" borderId="20" xfId="0" applyNumberFormat="1" applyFont="1" applyBorder="1" applyProtection="1">
      <protection locked="0"/>
    </xf>
    <xf numFmtId="0" fontId="2" fillId="0" borderId="21" xfId="0" applyFont="1" applyFill="1" applyBorder="1" applyAlignment="1" applyProtection="1">
      <alignment horizontal="right"/>
    </xf>
    <xf numFmtId="0" fontId="4" fillId="0" borderId="23" xfId="0" applyFont="1" applyBorder="1" applyProtection="1"/>
    <xf numFmtId="0" fontId="4" fillId="0" borderId="29" xfId="0" applyFont="1" applyBorder="1" applyProtection="1"/>
    <xf numFmtId="2" fontId="4" fillId="3" borderId="19" xfId="0" applyNumberFormat="1" applyFont="1" applyFill="1" applyBorder="1" applyProtection="1"/>
    <xf numFmtId="49" fontId="14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 vertical="top"/>
    </xf>
    <xf numFmtId="0" fontId="0" fillId="0" borderId="0" xfId="0" applyAlignment="1">
      <alignment horizontal="left"/>
    </xf>
    <xf numFmtId="0" fontId="6" fillId="0" borderId="0" xfId="0" applyFont="1" applyAlignment="1"/>
    <xf numFmtId="0" fontId="0" fillId="0" borderId="0" xfId="0" applyAlignment="1">
      <alignment wrapText="1"/>
    </xf>
    <xf numFmtId="0" fontId="0" fillId="0" borderId="0" xfId="0" applyBorder="1" applyAlignment="1" applyProtection="1">
      <alignment horizontal="left"/>
    </xf>
    <xf numFmtId="0" fontId="13" fillId="0" borderId="0" xfId="0" applyFont="1" applyFill="1" applyBorder="1" applyProtection="1"/>
    <xf numFmtId="0" fontId="4" fillId="0" borderId="0" xfId="0" applyFont="1" applyProtection="1"/>
    <xf numFmtId="0" fontId="4" fillId="0" borderId="0" xfId="0" applyFont="1"/>
    <xf numFmtId="0" fontId="4" fillId="0" borderId="0" xfId="0" applyFont="1" applyAlignment="1">
      <alignment horizontal="left"/>
    </xf>
    <xf numFmtId="0" fontId="14" fillId="0" borderId="0" xfId="0" applyFont="1" applyFill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50" xfId="0" applyFont="1" applyBorder="1" applyAlignment="1" applyProtection="1">
      <alignment horizontal="center" vertical="top" wrapText="1"/>
    </xf>
    <xf numFmtId="0" fontId="2" fillId="0" borderId="51" xfId="0" applyFont="1" applyBorder="1" applyAlignment="1" applyProtection="1">
      <alignment horizontal="center" vertical="top" wrapText="1"/>
    </xf>
    <xf numFmtId="0" fontId="2" fillId="3" borderId="51" xfId="0" applyFont="1" applyFill="1" applyBorder="1" applyAlignment="1" applyProtection="1">
      <alignment horizontal="center" vertical="top" wrapText="1"/>
    </xf>
    <xf numFmtId="0" fontId="2" fillId="0" borderId="37" xfId="0" applyFont="1" applyBorder="1" applyAlignment="1" applyProtection="1">
      <alignment horizontal="center"/>
    </xf>
    <xf numFmtId="0" fontId="2" fillId="0" borderId="53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center"/>
    </xf>
    <xf numFmtId="0" fontId="2" fillId="3" borderId="39" xfId="0" applyFont="1" applyFill="1" applyBorder="1" applyAlignment="1" applyProtection="1">
      <alignment horizontal="center"/>
    </xf>
    <xf numFmtId="0" fontId="4" fillId="0" borderId="40" xfId="0" applyFont="1" applyBorder="1" applyAlignment="1" applyProtection="1">
      <alignment horizontal="center"/>
    </xf>
    <xf numFmtId="3" fontId="4" fillId="0" borderId="41" xfId="0" applyNumberFormat="1" applyFont="1" applyBorder="1" applyProtection="1">
      <protection locked="0"/>
    </xf>
    <xf numFmtId="0" fontId="4" fillId="0" borderId="11" xfId="0" applyFont="1" applyBorder="1" applyAlignment="1" applyProtection="1">
      <alignment horizontal="center"/>
    </xf>
    <xf numFmtId="3" fontId="4" fillId="0" borderId="43" xfId="0" applyNumberFormat="1" applyFont="1" applyBorder="1" applyProtection="1">
      <protection locked="0"/>
    </xf>
    <xf numFmtId="0" fontId="4" fillId="0" borderId="30" xfId="0" applyFont="1" applyBorder="1" applyAlignment="1" applyProtection="1">
      <alignment horizontal="center"/>
    </xf>
    <xf numFmtId="0" fontId="4" fillId="3" borderId="33" xfId="0" applyFont="1" applyFill="1" applyBorder="1" applyProtection="1"/>
    <xf numFmtId="9" fontId="4" fillId="3" borderId="43" xfId="0" applyNumberFormat="1" applyFont="1" applyFill="1" applyBorder="1" applyProtection="1"/>
    <xf numFmtId="1" fontId="4" fillId="3" borderId="43" xfId="0" applyNumberFormat="1" applyFont="1" applyFill="1" applyBorder="1" applyProtection="1"/>
    <xf numFmtId="9" fontId="4" fillId="3" borderId="35" xfId="0" applyNumberFormat="1" applyFont="1" applyFill="1" applyBorder="1" applyProtection="1"/>
    <xf numFmtId="1" fontId="4" fillId="3" borderId="56" xfId="0" applyNumberFormat="1" applyFont="1" applyFill="1" applyBorder="1" applyProtection="1"/>
    <xf numFmtId="9" fontId="4" fillId="3" borderId="58" xfId="0" applyNumberFormat="1" applyFont="1" applyFill="1" applyBorder="1" applyProtection="1"/>
    <xf numFmtId="0" fontId="1" fillId="0" borderId="0" xfId="1"/>
    <xf numFmtId="0" fontId="1" fillId="0" borderId="0" xfId="1" applyAlignment="1">
      <alignment wrapText="1"/>
    </xf>
    <xf numFmtId="0" fontId="1" fillId="0" borderId="0" xfId="1" applyBorder="1"/>
    <xf numFmtId="0" fontId="6" fillId="0" borderId="0" xfId="1" applyFont="1" applyAlignment="1">
      <alignment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left" wrapText="1"/>
    </xf>
    <xf numFmtId="0" fontId="6" fillId="0" borderId="0" xfId="1" applyFont="1" applyAlignment="1">
      <alignment horizontal="center"/>
    </xf>
    <xf numFmtId="0" fontId="6" fillId="0" borderId="0" xfId="1" applyFont="1" applyAlignment="1" applyProtection="1">
      <alignment horizontal="center" wrapText="1"/>
    </xf>
    <xf numFmtId="0" fontId="6" fillId="0" borderId="0" xfId="1" applyFont="1" applyAlignment="1" applyProtection="1">
      <alignment horizontal="left"/>
    </xf>
    <xf numFmtId="0" fontId="1" fillId="0" borderId="0" xfId="1" applyProtection="1"/>
    <xf numFmtId="0" fontId="1" fillId="0" borderId="0" xfId="1" applyBorder="1" applyAlignment="1">
      <alignment wrapText="1"/>
    </xf>
    <xf numFmtId="0" fontId="16" fillId="0" borderId="16" xfId="1" applyFont="1" applyBorder="1" applyAlignment="1" applyProtection="1">
      <alignment horizontal="center" vertical="center"/>
    </xf>
    <xf numFmtId="0" fontId="16" fillId="0" borderId="13" xfId="1" applyFont="1" applyBorder="1" applyAlignment="1" applyProtection="1">
      <alignment horizontal="center" vertical="center"/>
    </xf>
    <xf numFmtId="0" fontId="16" fillId="0" borderId="14" xfId="1" applyFont="1" applyBorder="1" applyAlignment="1" applyProtection="1">
      <alignment horizontal="center" vertical="center"/>
    </xf>
    <xf numFmtId="0" fontId="1" fillId="0" borderId="55" xfId="1" applyFont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1" fillId="0" borderId="22" xfId="1" applyBorder="1" applyAlignment="1" applyProtection="1">
      <alignment horizontal="center" vertical="center"/>
    </xf>
    <xf numFmtId="0" fontId="1" fillId="0" borderId="23" xfId="1" applyBorder="1" applyAlignment="1" applyProtection="1">
      <alignment horizontal="center" vertical="center"/>
    </xf>
    <xf numFmtId="0" fontId="1" fillId="0" borderId="19" xfId="1" applyFill="1" applyBorder="1" applyAlignment="1" applyProtection="1">
      <alignment horizontal="center" vertical="center"/>
    </xf>
    <xf numFmtId="0" fontId="1" fillId="0" borderId="10" xfId="1" applyBorder="1" applyAlignment="1" applyProtection="1">
      <alignment horizontal="center" vertical="center"/>
    </xf>
    <xf numFmtId="0" fontId="1" fillId="0" borderId="9" xfId="1" applyFont="1" applyBorder="1" applyProtection="1"/>
    <xf numFmtId="3" fontId="1" fillId="0" borderId="7" xfId="1" applyNumberFormat="1" applyBorder="1" applyProtection="1">
      <protection locked="0"/>
    </xf>
    <xf numFmtId="3" fontId="1" fillId="0" borderId="8" xfId="1" applyNumberFormat="1" applyBorder="1" applyProtection="1">
      <protection locked="0"/>
    </xf>
    <xf numFmtId="0" fontId="1" fillId="3" borderId="41" xfId="1" applyFill="1" applyBorder="1" applyProtection="1"/>
    <xf numFmtId="0" fontId="1" fillId="3" borderId="10" xfId="1" applyFill="1" applyBorder="1" applyProtection="1"/>
    <xf numFmtId="0" fontId="1" fillId="0" borderId="15" xfId="1" applyBorder="1" applyAlignment="1" applyProtection="1">
      <alignment horizontal="center" vertical="center"/>
    </xf>
    <xf numFmtId="3" fontId="1" fillId="0" borderId="16" xfId="1" applyNumberFormat="1" applyBorder="1" applyProtection="1">
      <protection locked="0"/>
    </xf>
    <xf numFmtId="3" fontId="1" fillId="0" borderId="13" xfId="1" applyNumberFormat="1" applyBorder="1" applyProtection="1">
      <protection locked="0"/>
    </xf>
    <xf numFmtId="0" fontId="1" fillId="3" borderId="43" xfId="1" applyFill="1" applyBorder="1" applyProtection="1"/>
    <xf numFmtId="9" fontId="17" fillId="3" borderId="16" xfId="1" applyNumberFormat="1" applyFont="1" applyFill="1" applyBorder="1" applyProtection="1"/>
    <xf numFmtId="9" fontId="17" fillId="3" borderId="13" xfId="1" applyNumberFormat="1" applyFont="1" applyFill="1" applyBorder="1" applyProtection="1"/>
    <xf numFmtId="9" fontId="17" fillId="3" borderId="43" xfId="1" applyNumberFormat="1" applyFont="1" applyFill="1" applyBorder="1" applyProtection="1"/>
    <xf numFmtId="0" fontId="1" fillId="0" borderId="54" xfId="1" applyFont="1" applyBorder="1" applyProtection="1"/>
    <xf numFmtId="3" fontId="1" fillId="0" borderId="31" xfId="1" applyNumberFormat="1" applyBorder="1" applyProtection="1">
      <protection locked="0"/>
    </xf>
    <xf numFmtId="3" fontId="1" fillId="0" borderId="32" xfId="1" applyNumberFormat="1" applyBorder="1" applyProtection="1">
      <protection locked="0"/>
    </xf>
    <xf numFmtId="0" fontId="1" fillId="3" borderId="33" xfId="1" applyFill="1" applyBorder="1" applyProtection="1"/>
    <xf numFmtId="0" fontId="1" fillId="3" borderId="19" xfId="1" applyFill="1" applyBorder="1" applyAlignment="1" applyProtection="1"/>
    <xf numFmtId="0" fontId="1" fillId="0" borderId="11" xfId="1" applyBorder="1" applyAlignment="1" applyProtection="1">
      <alignment horizontal="center" vertical="center"/>
    </xf>
    <xf numFmtId="0" fontId="1" fillId="3" borderId="42" xfId="1" applyFill="1" applyBorder="1" applyProtection="1"/>
    <xf numFmtId="9" fontId="17" fillId="3" borderId="31" xfId="1" applyNumberFormat="1" applyFont="1" applyFill="1" applyBorder="1" applyProtection="1"/>
    <xf numFmtId="9" fontId="17" fillId="3" borderId="32" xfId="1" applyNumberFormat="1" applyFont="1" applyFill="1" applyBorder="1" applyProtection="1"/>
    <xf numFmtId="9" fontId="17" fillId="3" borderId="33" xfId="1" applyNumberFormat="1" applyFont="1" applyFill="1" applyBorder="1" applyProtection="1"/>
    <xf numFmtId="0" fontId="1" fillId="0" borderId="27" xfId="1" applyFont="1" applyBorder="1" applyProtection="1"/>
    <xf numFmtId="0" fontId="1" fillId="3" borderId="56" xfId="1" applyFill="1" applyBorder="1" applyProtection="1"/>
    <xf numFmtId="0" fontId="1" fillId="0" borderId="14" xfId="1" applyFont="1" applyBorder="1" applyProtection="1"/>
    <xf numFmtId="0" fontId="1" fillId="3" borderId="44" xfId="1" applyFill="1" applyBorder="1" applyProtection="1"/>
    <xf numFmtId="0" fontId="1" fillId="0" borderId="19" xfId="1" applyBorder="1" applyAlignment="1" applyProtection="1">
      <alignment horizontal="center" vertical="center"/>
    </xf>
    <xf numFmtId="0" fontId="1" fillId="0" borderId="23" xfId="1" applyFont="1" applyBorder="1" applyProtection="1"/>
    <xf numFmtId="3" fontId="1" fillId="0" borderId="21" xfId="1" applyNumberFormat="1" applyBorder="1" applyProtection="1">
      <protection locked="0"/>
    </xf>
    <xf numFmtId="3" fontId="1" fillId="0" borderId="22" xfId="1" applyNumberFormat="1" applyBorder="1" applyProtection="1">
      <protection locked="0"/>
    </xf>
    <xf numFmtId="0" fontId="1" fillId="3" borderId="35" xfId="1" applyFill="1" applyBorder="1" applyProtection="1"/>
    <xf numFmtId="0" fontId="1" fillId="3" borderId="46" xfId="1" applyFill="1" applyBorder="1" applyProtection="1"/>
    <xf numFmtId="0" fontId="18" fillId="0" borderId="0" xfId="1" applyFont="1" applyAlignment="1"/>
    <xf numFmtId="0" fontId="18" fillId="0" borderId="0" xfId="1" applyFont="1" applyAlignment="1" applyProtection="1">
      <alignment horizontal="center" wrapText="1"/>
    </xf>
    <xf numFmtId="0" fontId="1" fillId="0" borderId="35" xfId="1" applyFont="1" applyBorder="1" applyAlignment="1" applyProtection="1">
      <alignment horizontal="center" vertical="center"/>
    </xf>
    <xf numFmtId="0" fontId="1" fillId="0" borderId="60" xfId="1" applyFont="1" applyBorder="1" applyProtection="1"/>
    <xf numFmtId="0" fontId="1" fillId="0" borderId="18" xfId="1" applyBorder="1" applyProtection="1">
      <protection locked="0"/>
    </xf>
    <xf numFmtId="0" fontId="1" fillId="0" borderId="27" xfId="1" applyBorder="1" applyProtection="1">
      <protection locked="0"/>
    </xf>
    <xf numFmtId="0" fontId="1" fillId="0" borderId="43" xfId="1" applyFont="1" applyBorder="1" applyAlignment="1" applyProtection="1">
      <alignment wrapText="1"/>
    </xf>
    <xf numFmtId="0" fontId="1" fillId="0" borderId="13" xfId="1" applyBorder="1" applyProtection="1">
      <protection locked="0"/>
    </xf>
    <xf numFmtId="0" fontId="1" fillId="0" borderId="14" xfId="1" applyBorder="1" applyProtection="1">
      <protection locked="0"/>
    </xf>
    <xf numFmtId="0" fontId="6" fillId="0" borderId="0" xfId="0" applyFont="1"/>
    <xf numFmtId="0" fontId="6" fillId="0" borderId="0" xfId="0" applyFont="1" applyProtection="1"/>
    <xf numFmtId="0" fontId="3" fillId="0" borderId="0" xfId="0" applyFont="1" applyAlignment="1" applyProtection="1"/>
    <xf numFmtId="3" fontId="21" fillId="0" borderId="8" xfId="0" applyNumberFormat="1" applyFont="1" applyBorder="1" applyProtection="1">
      <protection locked="0"/>
    </xf>
    <xf numFmtId="164" fontId="21" fillId="0" borderId="8" xfId="0" applyNumberFormat="1" applyFont="1" applyBorder="1" applyProtection="1">
      <protection locked="0"/>
    </xf>
    <xf numFmtId="0" fontId="21" fillId="0" borderId="0" xfId="0" applyFont="1" applyFill="1" applyBorder="1" applyAlignment="1" applyProtection="1">
      <alignment horizontal="center" vertical="center"/>
    </xf>
    <xf numFmtId="0" fontId="0" fillId="4" borderId="0" xfId="0" applyFill="1" applyBorder="1"/>
    <xf numFmtId="0" fontId="6" fillId="0" borderId="0" xfId="0" applyFont="1" applyAlignment="1" applyProtection="1">
      <alignment horizontal="center" wrapText="1"/>
    </xf>
    <xf numFmtId="0" fontId="2" fillId="0" borderId="32" xfId="0" applyFont="1" applyBorder="1" applyAlignment="1" applyProtection="1">
      <alignment horizontal="center"/>
    </xf>
    <xf numFmtId="0" fontId="2" fillId="0" borderId="54" xfId="0" applyFont="1" applyBorder="1" applyAlignment="1" applyProtection="1">
      <alignment horizontal="center"/>
    </xf>
    <xf numFmtId="0" fontId="2" fillId="0" borderId="33" xfId="0" applyFont="1" applyBorder="1" applyAlignment="1" applyProtection="1">
      <alignment horizontal="center"/>
    </xf>
    <xf numFmtId="0" fontId="0" fillId="0" borderId="6" xfId="0" applyFont="1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3" fontId="0" fillId="0" borderId="8" xfId="0" applyNumberFormat="1" applyBorder="1" applyProtection="1">
      <protection locked="0"/>
    </xf>
    <xf numFmtId="3" fontId="0" fillId="3" borderId="8" xfId="0" applyNumberFormat="1" applyFill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3" borderId="13" xfId="0" applyNumberFormat="1" applyFill="1" applyBorder="1" applyProtection="1">
      <protection locked="0"/>
    </xf>
    <xf numFmtId="3" fontId="0" fillId="0" borderId="43" xfId="0" applyNumberFormat="1" applyBorder="1" applyProtection="1">
      <protection locked="0"/>
    </xf>
    <xf numFmtId="3" fontId="0" fillId="0" borderId="32" xfId="0" applyNumberFormat="1" applyBorder="1" applyProtection="1">
      <protection locked="0"/>
    </xf>
    <xf numFmtId="3" fontId="0" fillId="3" borderId="32" xfId="0" applyNumberFormat="1" applyFill="1" applyBorder="1" applyProtection="1">
      <protection locked="0"/>
    </xf>
    <xf numFmtId="3" fontId="0" fillId="0" borderId="33" xfId="0" applyNumberFormat="1" applyBorder="1" applyProtection="1">
      <protection locked="0"/>
    </xf>
    <xf numFmtId="0" fontId="2" fillId="0" borderId="0" xfId="0" applyFont="1"/>
    <xf numFmtId="0" fontId="2" fillId="3" borderId="3" xfId="0" applyFont="1" applyFill="1" applyBorder="1" applyProtection="1"/>
    <xf numFmtId="0" fontId="2" fillId="3" borderId="51" xfId="0" applyFont="1" applyFill="1" applyBorder="1" applyProtection="1"/>
    <xf numFmtId="0" fontId="0" fillId="0" borderId="0" xfId="0" applyFill="1" applyBorder="1" applyProtection="1"/>
    <xf numFmtId="0" fontId="0" fillId="0" borderId="0" xfId="0" applyBorder="1" applyProtection="1"/>
    <xf numFmtId="0" fontId="23" fillId="0" borderId="0" xfId="0" applyFont="1" applyAlignment="1" applyProtection="1">
      <alignment horizontal="center" wrapText="1"/>
    </xf>
    <xf numFmtId="0" fontId="2" fillId="0" borderId="32" xfId="0" applyFont="1" applyBorder="1" applyAlignment="1" applyProtection="1">
      <alignment horizontal="center" vertical="center"/>
    </xf>
    <xf numFmtId="0" fontId="0" fillId="0" borderId="59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1" xfId="0" applyFont="1" applyBorder="1" applyAlignment="1" applyProtection="1">
      <alignment wrapText="1"/>
    </xf>
    <xf numFmtId="0" fontId="0" fillId="0" borderId="42" xfId="0" applyBorder="1" applyAlignment="1" applyProtection="1">
      <alignment horizontal="center" wrapText="1"/>
    </xf>
    <xf numFmtId="3" fontId="0" fillId="0" borderId="18" xfId="0" applyNumberFormat="1" applyBorder="1" applyProtection="1">
      <protection locked="0"/>
    </xf>
    <xf numFmtId="3" fontId="0" fillId="0" borderId="56" xfId="0" applyNumberFormat="1" applyBorder="1" applyProtection="1">
      <protection locked="0"/>
    </xf>
    <xf numFmtId="3" fontId="0" fillId="0" borderId="62" xfId="0" applyNumberFormat="1" applyBorder="1" applyProtection="1">
      <protection locked="0"/>
    </xf>
    <xf numFmtId="0" fontId="0" fillId="0" borderId="43" xfId="0" applyFont="1" applyBorder="1" applyAlignment="1" applyProtection="1">
      <alignment wrapText="1"/>
    </xf>
    <xf numFmtId="0" fontId="0" fillId="0" borderId="44" xfId="0" applyBorder="1" applyAlignment="1" applyProtection="1">
      <alignment horizontal="center" wrapText="1"/>
    </xf>
    <xf numFmtId="3" fontId="0" fillId="0" borderId="44" xfId="0" applyNumberFormat="1" applyBorder="1" applyProtection="1">
      <protection locked="0"/>
    </xf>
    <xf numFmtId="3" fontId="0" fillId="0" borderId="16" xfId="0" applyNumberFormat="1" applyBorder="1" applyProtection="1">
      <protection locked="0"/>
    </xf>
    <xf numFmtId="3" fontId="0" fillId="0" borderId="12" xfId="0" applyNumberFormat="1" applyBorder="1" applyProtection="1">
      <protection locked="0"/>
    </xf>
    <xf numFmtId="0" fontId="0" fillId="0" borderId="33" xfId="0" applyFont="1" applyBorder="1" applyAlignment="1" applyProtection="1">
      <alignment wrapText="1"/>
    </xf>
    <xf numFmtId="0" fontId="0" fillId="0" borderId="63" xfId="0" applyBorder="1" applyAlignment="1" applyProtection="1">
      <alignment horizontal="center" wrapText="1"/>
    </xf>
    <xf numFmtId="3" fontId="0" fillId="0" borderId="63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64" xfId="0" applyNumberFormat="1" applyBorder="1" applyProtection="1">
      <protection locked="0"/>
    </xf>
    <xf numFmtId="49" fontId="0" fillId="0" borderId="41" xfId="0" applyNumberFormat="1" applyFont="1" applyBorder="1" applyAlignment="1" applyProtection="1">
      <alignment vertical="top" wrapText="1"/>
    </xf>
    <xf numFmtId="0" fontId="0" fillId="0" borderId="10" xfId="0" applyFont="1" applyBorder="1" applyAlignment="1" applyProtection="1">
      <alignment horizontal="center" wrapText="1"/>
    </xf>
    <xf numFmtId="3" fontId="0" fillId="0" borderId="7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3" fontId="0" fillId="0" borderId="65" xfId="0" applyNumberFormat="1" applyBorder="1" applyProtection="1">
      <protection locked="0"/>
    </xf>
    <xf numFmtId="49" fontId="0" fillId="0" borderId="43" xfId="0" applyNumberFormat="1" applyFont="1" applyBorder="1" applyAlignment="1" applyProtection="1">
      <alignment vertical="top" wrapText="1"/>
    </xf>
    <xf numFmtId="0" fontId="0" fillId="0" borderId="15" xfId="0" applyFont="1" applyBorder="1" applyAlignment="1" applyProtection="1">
      <alignment horizontal="center" wrapText="1"/>
    </xf>
    <xf numFmtId="49" fontId="0" fillId="0" borderId="35" xfId="0" applyNumberFormat="1" applyFont="1" applyBorder="1" applyAlignment="1" applyProtection="1">
      <alignment vertical="top" wrapText="1"/>
    </xf>
    <xf numFmtId="0" fontId="0" fillId="0" borderId="60" xfId="0" applyFont="1" applyBorder="1" applyAlignment="1" applyProtection="1">
      <alignment wrapText="1"/>
    </xf>
    <xf numFmtId="3" fontId="0" fillId="3" borderId="66" xfId="0" applyNumberFormat="1" applyFill="1" applyBorder="1" applyProtection="1"/>
    <xf numFmtId="0" fontId="0" fillId="3" borderId="66" xfId="0" applyFill="1" applyBorder="1" applyProtection="1"/>
    <xf numFmtId="0" fontId="0" fillId="3" borderId="67" xfId="0" applyFill="1" applyBorder="1" applyProtection="1"/>
    <xf numFmtId="0" fontId="0" fillId="0" borderId="1" xfId="0" applyBorder="1" applyAlignment="1" applyProtection="1">
      <alignment horizontal="center" vertical="center"/>
    </xf>
    <xf numFmtId="0" fontId="4" fillId="6" borderId="16" xfId="0" applyFont="1" applyFill="1" applyBorder="1" applyAlignment="1" applyProtection="1">
      <alignment horizontal="left" vertical="top" wrapText="1"/>
    </xf>
    <xf numFmtId="0" fontId="0" fillId="0" borderId="24" xfId="0" applyFont="1" applyBorder="1" applyAlignment="1" applyProtection="1">
      <alignment horizontal="center"/>
    </xf>
    <xf numFmtId="0" fontId="4" fillId="6" borderId="15" xfId="0" applyFont="1" applyFill="1" applyBorder="1" applyAlignment="1" applyProtection="1">
      <alignment horizontal="left" vertical="top" wrapText="1"/>
    </xf>
    <xf numFmtId="0" fontId="0" fillId="0" borderId="55" xfId="0" applyFont="1" applyBorder="1" applyAlignment="1" applyProtection="1">
      <alignment horizontal="left"/>
    </xf>
    <xf numFmtId="0" fontId="4" fillId="7" borderId="31" xfId="0" applyFont="1" applyFill="1" applyBorder="1" applyAlignment="1" applyProtection="1">
      <alignment horizontal="left" vertical="top" wrapText="1"/>
    </xf>
    <xf numFmtId="0" fontId="4" fillId="6" borderId="17" xfId="0" applyFont="1" applyFill="1" applyBorder="1" applyAlignment="1" applyProtection="1">
      <alignment horizontal="left" vertical="top" wrapText="1"/>
    </xf>
    <xf numFmtId="0" fontId="4" fillId="6" borderId="2" xfId="0" applyFont="1" applyFill="1" applyBorder="1" applyAlignment="1" applyProtection="1">
      <alignment horizontal="left" vertical="top" wrapText="1"/>
    </xf>
    <xf numFmtId="0" fontId="2" fillId="0" borderId="90" xfId="0" applyFont="1" applyBorder="1" applyAlignment="1" applyProtection="1">
      <alignment horizontal="center"/>
    </xf>
    <xf numFmtId="0" fontId="2" fillId="6" borderId="91" xfId="0" applyFont="1" applyFill="1" applyBorder="1" applyAlignment="1" applyProtection="1">
      <alignment horizontal="center"/>
    </xf>
    <xf numFmtId="0" fontId="2" fillId="6" borderId="92" xfId="0" applyFont="1" applyFill="1" applyBorder="1" applyAlignment="1" applyProtection="1">
      <alignment horizontal="center"/>
    </xf>
    <xf numFmtId="0" fontId="2" fillId="6" borderId="93" xfId="0" applyFont="1" applyFill="1" applyBorder="1" applyAlignment="1" applyProtection="1">
      <alignment horizontal="center"/>
    </xf>
    <xf numFmtId="0" fontId="2" fillId="6" borderId="94" xfId="0" applyFont="1" applyFill="1" applyBorder="1" applyAlignment="1" applyProtection="1">
      <alignment horizontal="center"/>
    </xf>
    <xf numFmtId="0" fontId="2" fillId="6" borderId="95" xfId="0" applyFont="1" applyFill="1" applyBorder="1" applyAlignment="1" applyProtection="1">
      <alignment horizontal="center"/>
    </xf>
    <xf numFmtId="0" fontId="2" fillId="6" borderId="96" xfId="0" applyFont="1" applyFill="1" applyBorder="1" applyAlignment="1" applyProtection="1">
      <alignment horizontal="center"/>
    </xf>
    <xf numFmtId="0" fontId="2" fillId="0" borderId="98" xfId="0" applyFont="1" applyBorder="1" applyAlignment="1" applyProtection="1">
      <alignment horizontal="center"/>
    </xf>
    <xf numFmtId="0" fontId="2" fillId="0" borderId="101" xfId="0" applyFont="1" applyBorder="1" applyAlignment="1" applyProtection="1">
      <alignment horizontal="center"/>
    </xf>
    <xf numFmtId="0" fontId="2" fillId="6" borderId="102" xfId="0" applyFont="1" applyFill="1" applyBorder="1" applyAlignment="1" applyProtection="1">
      <alignment horizontal="center"/>
    </xf>
    <xf numFmtId="0" fontId="2" fillId="6" borderId="103" xfId="0" applyFont="1" applyFill="1" applyBorder="1" applyAlignment="1" applyProtection="1">
      <alignment horizontal="center"/>
    </xf>
    <xf numFmtId="0" fontId="2" fillId="6" borderId="104" xfId="0" applyFont="1" applyFill="1" applyBorder="1" applyAlignment="1" applyProtection="1">
      <alignment horizontal="center"/>
    </xf>
    <xf numFmtId="0" fontId="2" fillId="6" borderId="105" xfId="0" applyFont="1" applyFill="1" applyBorder="1" applyAlignment="1" applyProtection="1">
      <alignment horizontal="center"/>
    </xf>
    <xf numFmtId="0" fontId="2" fillId="6" borderId="106" xfId="0" applyNumberFormat="1" applyFont="1" applyFill="1" applyBorder="1" applyAlignment="1" applyProtection="1">
      <alignment horizontal="center" wrapText="1"/>
    </xf>
    <xf numFmtId="0" fontId="9" fillId="0" borderId="107" xfId="0" applyFont="1" applyBorder="1" applyAlignment="1" applyProtection="1">
      <alignment horizontal="right" vertical="top"/>
    </xf>
    <xf numFmtId="3" fontId="0" fillId="6" borderId="77" xfId="0" applyNumberFormat="1" applyFill="1" applyBorder="1" applyProtection="1">
      <protection locked="0"/>
    </xf>
    <xf numFmtId="0" fontId="0" fillId="10" borderId="77" xfId="0" applyFill="1" applyBorder="1" applyProtection="1"/>
    <xf numFmtId="0" fontId="0" fillId="10" borderId="108" xfId="0" applyFill="1" applyBorder="1" applyProtection="1"/>
    <xf numFmtId="0" fontId="0" fillId="10" borderId="73" xfId="0" applyFill="1" applyBorder="1" applyProtection="1"/>
    <xf numFmtId="0" fontId="0" fillId="10" borderId="110" xfId="0" applyFill="1" applyBorder="1" applyProtection="1"/>
    <xf numFmtId="0" fontId="9" fillId="0" borderId="111" xfId="0" applyFont="1" applyBorder="1" applyAlignment="1" applyProtection="1">
      <alignment horizontal="left"/>
    </xf>
    <xf numFmtId="0" fontId="9" fillId="0" borderId="112" xfId="0" applyFont="1" applyBorder="1" applyAlignment="1" applyProtection="1">
      <alignment horizontal="left"/>
    </xf>
    <xf numFmtId="3" fontId="0" fillId="6" borderId="113" xfId="0" applyNumberFormat="1" applyFill="1" applyBorder="1" applyProtection="1">
      <protection locked="0"/>
    </xf>
    <xf numFmtId="0" fontId="0" fillId="10" borderId="113" xfId="0" applyFill="1" applyBorder="1" applyProtection="1"/>
    <xf numFmtId="0" fontId="0" fillId="10" borderId="107" xfId="0" applyFill="1" applyBorder="1" applyProtection="1"/>
    <xf numFmtId="0" fontId="0" fillId="10" borderId="114" xfId="0" applyFill="1" applyBorder="1" applyProtection="1"/>
    <xf numFmtId="0" fontId="9" fillId="0" borderId="81" xfId="0" applyFont="1" applyBorder="1" applyAlignment="1" applyProtection="1">
      <alignment horizontal="right" vertical="top"/>
    </xf>
    <xf numFmtId="3" fontId="0" fillId="6" borderId="84" xfId="0" applyNumberFormat="1" applyFill="1" applyBorder="1" applyProtection="1">
      <protection locked="0"/>
    </xf>
    <xf numFmtId="0" fontId="0" fillId="10" borderId="84" xfId="0" applyFill="1" applyBorder="1" applyProtection="1"/>
    <xf numFmtId="0" fontId="0" fillId="10" borderId="81" xfId="0" applyFill="1" applyBorder="1" applyProtection="1"/>
    <xf numFmtId="0" fontId="0" fillId="10" borderId="118" xfId="0" applyFill="1" applyBorder="1" applyProtection="1"/>
    <xf numFmtId="0" fontId="9" fillId="0" borderId="115" xfId="0" applyFont="1" applyBorder="1" applyAlignment="1" applyProtection="1">
      <alignment horizontal="left"/>
    </xf>
    <xf numFmtId="0" fontId="9" fillId="0" borderId="116" xfId="0" applyFont="1" applyBorder="1" applyAlignment="1" applyProtection="1">
      <alignment horizontal="left"/>
    </xf>
    <xf numFmtId="9" fontId="26" fillId="10" borderId="81" xfId="0" applyNumberFormat="1" applyFont="1" applyFill="1" applyBorder="1" applyProtection="1"/>
    <xf numFmtId="9" fontId="26" fillId="10" borderId="84" xfId="0" applyNumberFormat="1" applyFont="1" applyFill="1" applyBorder="1" applyProtection="1"/>
    <xf numFmtId="9" fontId="26" fillId="10" borderId="118" xfId="0" applyNumberFormat="1" applyFont="1" applyFill="1" applyBorder="1" applyProtection="1"/>
    <xf numFmtId="0" fontId="9" fillId="0" borderId="115" xfId="0" applyFont="1" applyFill="1" applyBorder="1" applyAlignment="1" applyProtection="1">
      <alignment vertical="top" wrapText="1"/>
    </xf>
    <xf numFmtId="49" fontId="9" fillId="0" borderId="107" xfId="0" applyNumberFormat="1" applyFont="1" applyBorder="1" applyAlignment="1" applyProtection="1">
      <alignment horizontal="center" vertical="top"/>
    </xf>
    <xf numFmtId="0" fontId="9" fillId="0" borderId="113" xfId="0" applyFont="1" applyFill="1" applyBorder="1" applyAlignment="1" applyProtection="1">
      <alignment horizontal="left" vertical="center" wrapText="1"/>
    </xf>
    <xf numFmtId="0" fontId="9" fillId="0" borderId="115" xfId="0" applyFont="1" applyFill="1" applyBorder="1" applyAlignment="1" applyProtection="1">
      <alignment wrapText="1"/>
    </xf>
    <xf numFmtId="3" fontId="0" fillId="10" borderId="90" xfId="0" applyNumberFormat="1" applyFill="1" applyBorder="1" applyProtection="1"/>
    <xf numFmtId="3" fontId="13" fillId="6" borderId="123" xfId="0" applyNumberFormat="1" applyFont="1" applyFill="1" applyBorder="1" applyProtection="1">
      <protection locked="0"/>
    </xf>
    <xf numFmtId="3" fontId="13" fillId="6" borderId="73" xfId="0" applyNumberFormat="1" applyFont="1" applyFill="1" applyBorder="1" applyProtection="1">
      <protection locked="0"/>
    </xf>
    <xf numFmtId="3" fontId="13" fillId="6" borderId="77" xfId="0" applyNumberFormat="1" applyFont="1" applyFill="1" applyBorder="1" applyProtection="1">
      <protection locked="0"/>
    </xf>
    <xf numFmtId="49" fontId="13" fillId="11" borderId="91" xfId="0" applyNumberFormat="1" applyFont="1" applyFill="1" applyBorder="1" applyAlignment="1" applyProtection="1">
      <alignment horizontal="right" vertical="top"/>
    </xf>
    <xf numFmtId="3" fontId="13" fillId="11" borderId="125" xfId="0" applyNumberFormat="1" applyFont="1" applyFill="1" applyBorder="1" applyProtection="1">
      <protection locked="0"/>
    </xf>
    <xf numFmtId="3" fontId="13" fillId="11" borderId="81" xfId="0" applyNumberFormat="1" applyFont="1" applyFill="1" applyBorder="1" applyProtection="1">
      <protection locked="0"/>
    </xf>
    <xf numFmtId="3" fontId="13" fillId="11" borderId="84" xfId="0" applyNumberFormat="1" applyFont="1" applyFill="1" applyBorder="1" applyProtection="1">
      <protection locked="0"/>
    </xf>
    <xf numFmtId="0" fontId="0" fillId="11" borderId="0" xfId="0" applyFill="1"/>
    <xf numFmtId="49" fontId="13" fillId="11" borderId="81" xfId="0" applyNumberFormat="1" applyFont="1" applyFill="1" applyBorder="1" applyAlignment="1" applyProtection="1">
      <alignment horizontal="right" vertical="top"/>
    </xf>
    <xf numFmtId="3" fontId="13" fillId="11" borderId="117" xfId="0" applyNumberFormat="1" applyFont="1" applyFill="1" applyBorder="1" applyProtection="1">
      <protection locked="0"/>
    </xf>
    <xf numFmtId="49" fontId="14" fillId="6" borderId="81" xfId="0" applyNumberFormat="1" applyFont="1" applyFill="1" applyBorder="1" applyAlignment="1" applyProtection="1">
      <alignment horizontal="right" vertical="top" wrapText="1"/>
    </xf>
    <xf numFmtId="3" fontId="13" fillId="6" borderId="117" xfId="0" applyNumberFormat="1" applyFont="1" applyFill="1" applyBorder="1" applyAlignment="1" applyProtection="1">
      <alignment wrapText="1"/>
      <protection locked="0"/>
    </xf>
    <xf numFmtId="3" fontId="13" fillId="6" borderId="81" xfId="0" applyNumberFormat="1" applyFont="1" applyFill="1" applyBorder="1" applyAlignment="1" applyProtection="1">
      <alignment wrapText="1"/>
      <protection locked="0"/>
    </xf>
    <xf numFmtId="3" fontId="13" fillId="6" borderId="84" xfId="0" applyNumberFormat="1" applyFont="1" applyFill="1" applyBorder="1" applyAlignment="1" applyProtection="1">
      <alignment wrapText="1"/>
      <protection locked="0"/>
    </xf>
    <xf numFmtId="3" fontId="13" fillId="11" borderId="125" xfId="0" applyNumberFormat="1" applyFont="1" applyFill="1" applyBorder="1" applyAlignment="1" applyProtection="1">
      <alignment wrapText="1"/>
      <protection locked="0"/>
    </xf>
    <xf numFmtId="3" fontId="13" fillId="11" borderId="81" xfId="0" applyNumberFormat="1" applyFont="1" applyFill="1" applyBorder="1" applyAlignment="1" applyProtection="1">
      <alignment wrapText="1"/>
      <protection locked="0"/>
    </xf>
    <xf numFmtId="3" fontId="13" fillId="11" borderId="84" xfId="0" applyNumberFormat="1" applyFont="1" applyFill="1" applyBorder="1" applyAlignment="1" applyProtection="1">
      <alignment wrapText="1"/>
      <protection locked="0"/>
    </xf>
    <xf numFmtId="0" fontId="13" fillId="6" borderId="90" xfId="0" applyFont="1" applyFill="1" applyBorder="1" applyProtection="1">
      <protection locked="0"/>
    </xf>
    <xf numFmtId="0" fontId="13" fillId="6" borderId="88" xfId="0" applyFont="1" applyFill="1" applyBorder="1" applyProtection="1">
      <protection locked="0"/>
    </xf>
    <xf numFmtId="0" fontId="13" fillId="6" borderId="95" xfId="0" applyFont="1" applyFill="1" applyBorder="1" applyProtection="1">
      <protection locked="0"/>
    </xf>
    <xf numFmtId="3" fontId="13" fillId="12" borderId="13" xfId="0" applyNumberFormat="1" applyFont="1" applyFill="1" applyBorder="1" applyProtection="1">
      <protection locked="0"/>
    </xf>
    <xf numFmtId="3" fontId="13" fillId="12" borderId="14" xfId="0" applyNumberFormat="1" applyFont="1" applyFill="1" applyBorder="1" applyProtection="1">
      <protection locked="0"/>
    </xf>
    <xf numFmtId="49" fontId="13" fillId="12" borderId="16" xfId="0" applyNumberFormat="1" applyFont="1" applyFill="1" applyBorder="1" applyAlignment="1" applyProtection="1">
      <alignment horizontal="right" vertical="top"/>
    </xf>
    <xf numFmtId="3" fontId="4" fillId="0" borderId="20" xfId="0" applyNumberFormat="1" applyFont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</xf>
    <xf numFmtId="3" fontId="4" fillId="0" borderId="15" xfId="0" applyNumberFormat="1" applyFont="1" applyBorder="1" applyAlignment="1" applyProtection="1">
      <alignment horizontal="center"/>
      <protection locked="0"/>
    </xf>
    <xf numFmtId="0" fontId="2" fillId="3" borderId="59" xfId="0" applyFont="1" applyFill="1" applyBorder="1" applyAlignment="1" applyProtection="1">
      <alignment horizontal="center" vertical="top" wrapText="1"/>
    </xf>
    <xf numFmtId="0" fontId="2" fillId="0" borderId="14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center" vertical="top" wrapText="1"/>
    </xf>
    <xf numFmtId="0" fontId="2" fillId="0" borderId="8" xfId="0" applyFont="1" applyBorder="1" applyAlignment="1" applyProtection="1">
      <alignment horizontal="center" vertical="top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0" fillId="0" borderId="38" xfId="0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top" wrapText="1"/>
    </xf>
    <xf numFmtId="0" fontId="2" fillId="0" borderId="22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 wrapText="1"/>
    </xf>
    <xf numFmtId="0" fontId="2" fillId="0" borderId="61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top" wrapText="1"/>
    </xf>
    <xf numFmtId="0" fontId="13" fillId="6" borderId="126" xfId="0" applyFont="1" applyFill="1" applyBorder="1" applyProtection="1">
      <protection locked="0"/>
    </xf>
    <xf numFmtId="0" fontId="0" fillId="10" borderId="103" xfId="0" applyFill="1" applyBorder="1" applyProtection="1"/>
    <xf numFmtId="0" fontId="0" fillId="10" borderId="102" xfId="0" applyFill="1" applyBorder="1" applyProtection="1"/>
    <xf numFmtId="0" fontId="0" fillId="10" borderId="74" xfId="0" applyFill="1" applyBorder="1" applyProtection="1"/>
    <xf numFmtId="0" fontId="0" fillId="10" borderId="128" xfId="0" applyFill="1" applyBorder="1" applyProtection="1"/>
    <xf numFmtId="0" fontId="0" fillId="10" borderId="98" xfId="0" applyFill="1" applyBorder="1" applyProtection="1"/>
    <xf numFmtId="0" fontId="0" fillId="10" borderId="135" xfId="0" applyFill="1" applyBorder="1" applyProtection="1"/>
    <xf numFmtId="0" fontId="0" fillId="10" borderId="99" xfId="0" applyFill="1" applyBorder="1" applyProtection="1"/>
    <xf numFmtId="0" fontId="0" fillId="10" borderId="129" xfId="0" applyFill="1" applyBorder="1" applyProtection="1"/>
    <xf numFmtId="3" fontId="13" fillId="6" borderId="108" xfId="0" applyNumberFormat="1" applyFont="1" applyFill="1" applyBorder="1" applyProtection="1">
      <protection locked="0"/>
    </xf>
    <xf numFmtId="3" fontId="13" fillId="11" borderId="115" xfId="0" applyNumberFormat="1" applyFont="1" applyFill="1" applyBorder="1" applyProtection="1">
      <protection locked="0"/>
    </xf>
    <xf numFmtId="3" fontId="13" fillId="6" borderId="115" xfId="0" applyNumberFormat="1" applyFont="1" applyFill="1" applyBorder="1" applyAlignment="1" applyProtection="1">
      <alignment wrapText="1"/>
      <protection locked="0"/>
    </xf>
    <xf numFmtId="3" fontId="13" fillId="11" borderId="115" xfId="0" applyNumberFormat="1" applyFont="1" applyFill="1" applyBorder="1" applyAlignment="1" applyProtection="1">
      <alignment wrapText="1"/>
      <protection locked="0"/>
    </xf>
    <xf numFmtId="3" fontId="0" fillId="6" borderId="79" xfId="0" applyNumberFormat="1" applyFill="1" applyBorder="1" applyProtection="1">
      <protection locked="0"/>
    </xf>
    <xf numFmtId="3" fontId="0" fillId="6" borderId="136" xfId="0" applyNumberFormat="1" applyFill="1" applyBorder="1" applyProtection="1">
      <protection locked="0"/>
    </xf>
    <xf numFmtId="3" fontId="0" fillId="6" borderId="86" xfId="0" applyNumberFormat="1" applyFill="1" applyBorder="1" applyProtection="1">
      <protection locked="0"/>
    </xf>
    <xf numFmtId="3" fontId="0" fillId="10" borderId="71" xfId="0" applyNumberFormat="1" applyFill="1" applyBorder="1" applyProtection="1"/>
    <xf numFmtId="3" fontId="0" fillId="0" borderId="110" xfId="0" applyNumberFormat="1" applyBorder="1" applyProtection="1">
      <protection locked="0"/>
    </xf>
    <xf numFmtId="3" fontId="0" fillId="0" borderId="114" xfId="0" applyNumberFormat="1" applyBorder="1" applyProtection="1">
      <protection locked="0"/>
    </xf>
    <xf numFmtId="3" fontId="0" fillId="0" borderId="118" xfId="0" applyNumberFormat="1" applyBorder="1" applyProtection="1">
      <protection locked="0"/>
    </xf>
    <xf numFmtId="3" fontId="0" fillId="10" borderId="127" xfId="0" applyNumberFormat="1" applyFill="1" applyBorder="1" applyProtection="1"/>
    <xf numFmtId="3" fontId="0" fillId="6" borderId="108" xfId="0" applyNumberFormat="1" applyFill="1" applyBorder="1" applyProtection="1">
      <protection locked="0"/>
    </xf>
    <xf numFmtId="3" fontId="0" fillId="6" borderId="111" xfId="0" applyNumberFormat="1" applyFill="1" applyBorder="1" applyProtection="1">
      <protection locked="0"/>
    </xf>
    <xf numFmtId="3" fontId="0" fillId="6" borderId="115" xfId="0" applyNumberFormat="1" applyFill="1" applyBorder="1" applyProtection="1">
      <protection locked="0"/>
    </xf>
    <xf numFmtId="0" fontId="0" fillId="10" borderId="78" xfId="0" applyFill="1" applyBorder="1" applyProtection="1"/>
    <xf numFmtId="0" fontId="0" fillId="10" borderId="137" xfId="0" applyFill="1" applyBorder="1" applyProtection="1"/>
    <xf numFmtId="0" fontId="0" fillId="10" borderId="85" xfId="0" applyFill="1" applyBorder="1" applyProtection="1"/>
    <xf numFmtId="9" fontId="26" fillId="10" borderId="85" xfId="0" applyNumberFormat="1" applyFont="1" applyFill="1" applyBorder="1" applyProtection="1"/>
    <xf numFmtId="3" fontId="26" fillId="0" borderId="138" xfId="0" applyNumberFormat="1" applyFont="1" applyFill="1" applyBorder="1" applyProtection="1">
      <protection locked="0"/>
    </xf>
    <xf numFmtId="3" fontId="26" fillId="6" borderId="139" xfId="0" applyNumberFormat="1" applyFont="1" applyFill="1" applyBorder="1" applyProtection="1">
      <protection locked="0"/>
    </xf>
    <xf numFmtId="3" fontId="26" fillId="6" borderId="92" xfId="0" applyNumberFormat="1" applyFont="1" applyFill="1" applyBorder="1" applyProtection="1">
      <protection locked="0"/>
    </xf>
    <xf numFmtId="3" fontId="26" fillId="6" borderId="124" xfId="0" applyNumberFormat="1" applyFont="1" applyFill="1" applyBorder="1" applyProtection="1">
      <protection locked="0"/>
    </xf>
    <xf numFmtId="0" fontId="0" fillId="10" borderId="91" xfId="0" applyFill="1" applyBorder="1" applyProtection="1"/>
    <xf numFmtId="0" fontId="0" fillId="10" borderId="92" xfId="0" applyFill="1" applyBorder="1" applyProtection="1"/>
    <xf numFmtId="0" fontId="0" fillId="10" borderId="93" xfId="0" applyFill="1" applyBorder="1" applyProtection="1"/>
    <xf numFmtId="0" fontId="0" fillId="10" borderId="138" xfId="0" applyFill="1" applyBorder="1" applyProtection="1"/>
    <xf numFmtId="3" fontId="0" fillId="10" borderId="110" xfId="0" applyNumberFormat="1" applyFill="1" applyBorder="1" applyProtection="1"/>
    <xf numFmtId="3" fontId="0" fillId="10" borderId="79" xfId="0" applyNumberFormat="1" applyFill="1" applyBorder="1" applyProtection="1"/>
    <xf numFmtId="3" fontId="0" fillId="10" borderId="123" xfId="0" applyNumberFormat="1" applyFill="1" applyBorder="1" applyProtection="1"/>
    <xf numFmtId="3" fontId="0" fillId="10" borderId="109" xfId="0" applyNumberFormat="1" applyFill="1" applyBorder="1" applyProtection="1"/>
    <xf numFmtId="3" fontId="0" fillId="0" borderId="138" xfId="0" applyNumberFormat="1" applyBorder="1" applyProtection="1">
      <protection locked="0"/>
    </xf>
    <xf numFmtId="3" fontId="0" fillId="6" borderId="139" xfId="0" applyNumberFormat="1" applyFill="1" applyBorder="1" applyProtection="1">
      <protection locked="0"/>
    </xf>
    <xf numFmtId="3" fontId="0" fillId="6" borderId="92" xfId="0" applyNumberFormat="1" applyFill="1" applyBorder="1" applyProtection="1">
      <protection locked="0"/>
    </xf>
    <xf numFmtId="3" fontId="0" fillId="6" borderId="124" xfId="0" applyNumberFormat="1" applyFill="1" applyBorder="1" applyProtection="1">
      <protection locked="0"/>
    </xf>
    <xf numFmtId="3" fontId="26" fillId="0" borderId="114" xfId="0" applyNumberFormat="1" applyFont="1" applyFill="1" applyBorder="1" applyProtection="1">
      <protection locked="0"/>
    </xf>
    <xf numFmtId="3" fontId="26" fillId="6" borderId="136" xfId="0" applyNumberFormat="1" applyFont="1" applyFill="1" applyBorder="1" applyProtection="1">
      <protection locked="0"/>
    </xf>
    <xf numFmtId="3" fontId="26" fillId="6" borderId="113" xfId="0" applyNumberFormat="1" applyFont="1" applyFill="1" applyBorder="1" applyProtection="1">
      <protection locked="0"/>
    </xf>
    <xf numFmtId="3" fontId="26" fillId="6" borderId="111" xfId="0" applyNumberFormat="1" applyFont="1" applyFill="1" applyBorder="1" applyProtection="1">
      <protection locked="0"/>
    </xf>
    <xf numFmtId="9" fontId="26" fillId="10" borderId="129" xfId="0" applyNumberFormat="1" applyFont="1" applyFill="1" applyBorder="1" applyProtection="1"/>
    <xf numFmtId="9" fontId="26" fillId="10" borderId="140" xfId="0" applyNumberFormat="1" applyFont="1" applyFill="1" applyBorder="1" applyProtection="1"/>
    <xf numFmtId="9" fontId="26" fillId="10" borderId="135" xfId="0" applyNumberFormat="1" applyFont="1" applyFill="1" applyBorder="1" applyProtection="1"/>
    <xf numFmtId="9" fontId="26" fillId="10" borderId="141" xfId="0" applyNumberFormat="1" applyFont="1" applyFill="1" applyBorder="1" applyProtection="1"/>
    <xf numFmtId="0" fontId="4" fillId="0" borderId="47" xfId="0" applyFont="1" applyBorder="1" applyAlignment="1" applyProtection="1">
      <alignment horizontal="center"/>
    </xf>
    <xf numFmtId="3" fontId="4" fillId="0" borderId="42" xfId="0" applyNumberFormat="1" applyFont="1" applyBorder="1" applyProtection="1">
      <protection locked="0"/>
    </xf>
    <xf numFmtId="3" fontId="4" fillId="0" borderId="44" xfId="0" applyNumberFormat="1" applyFont="1" applyBorder="1" applyProtection="1">
      <protection locked="0"/>
    </xf>
    <xf numFmtId="0" fontId="4" fillId="3" borderId="63" xfId="0" applyFont="1" applyFill="1" applyBorder="1" applyProtection="1"/>
    <xf numFmtId="9" fontId="4" fillId="3" borderId="44" xfId="0" applyNumberFormat="1" applyFont="1" applyFill="1" applyBorder="1" applyProtection="1"/>
    <xf numFmtId="1" fontId="4" fillId="3" borderId="44" xfId="0" applyNumberFormat="1" applyFont="1" applyFill="1" applyBorder="1" applyProtection="1"/>
    <xf numFmtId="9" fontId="4" fillId="3" borderId="46" xfId="0" applyNumberFormat="1" applyFont="1" applyFill="1" applyBorder="1" applyProtection="1"/>
    <xf numFmtId="3" fontId="4" fillId="0" borderId="56" xfId="0" applyNumberFormat="1" applyFont="1" applyBorder="1" applyAlignment="1" applyProtection="1">
      <alignment horizontal="center"/>
      <protection locked="0"/>
    </xf>
    <xf numFmtId="3" fontId="4" fillId="0" borderId="44" xfId="0" applyNumberFormat="1" applyFont="1" applyBorder="1" applyAlignment="1" applyProtection="1">
      <alignment horizontal="center"/>
      <protection locked="0"/>
    </xf>
    <xf numFmtId="9" fontId="4" fillId="3" borderId="69" xfId="0" applyNumberFormat="1" applyFont="1" applyFill="1" applyBorder="1" applyProtection="1"/>
    <xf numFmtId="3" fontId="4" fillId="3" borderId="142" xfId="0" applyNumberFormat="1" applyFont="1" applyFill="1" applyBorder="1" applyProtection="1"/>
    <xf numFmtId="3" fontId="4" fillId="3" borderId="143" xfId="0" applyNumberFormat="1" applyFont="1" applyFill="1" applyBorder="1" applyProtection="1"/>
    <xf numFmtId="0" fontId="4" fillId="3" borderId="144" xfId="0" applyFont="1" applyFill="1" applyBorder="1" applyProtection="1"/>
    <xf numFmtId="3" fontId="4" fillId="3" borderId="145" xfId="0" applyNumberFormat="1" applyFont="1" applyFill="1" applyBorder="1" applyProtection="1"/>
    <xf numFmtId="9" fontId="4" fillId="3" borderId="143" xfId="0" applyNumberFormat="1" applyFont="1" applyFill="1" applyBorder="1" applyProtection="1"/>
    <xf numFmtId="1" fontId="4" fillId="3" borderId="143" xfId="0" applyNumberFormat="1" applyFont="1" applyFill="1" applyBorder="1" applyProtection="1"/>
    <xf numFmtId="9" fontId="4" fillId="3" borderId="146" xfId="0" applyNumberFormat="1" applyFont="1" applyFill="1" applyBorder="1" applyProtection="1"/>
    <xf numFmtId="9" fontId="4" fillId="3" borderId="144" xfId="0" applyNumberFormat="1" applyFont="1" applyFill="1" applyBorder="1" applyProtection="1"/>
    <xf numFmtId="9" fontId="4" fillId="3" borderId="148" xfId="0" applyNumberFormat="1" applyFont="1" applyFill="1" applyBorder="1" applyProtection="1"/>
    <xf numFmtId="0" fontId="1" fillId="0" borderId="154" xfId="1" applyBorder="1" applyAlignment="1" applyProtection="1">
      <alignment horizontal="center" vertical="center"/>
    </xf>
    <xf numFmtId="0" fontId="1" fillId="0" borderId="155" xfId="1" applyBorder="1" applyAlignment="1" applyProtection="1">
      <alignment horizontal="center" vertical="center"/>
    </xf>
    <xf numFmtId="0" fontId="1" fillId="0" borderId="156" xfId="1" applyBorder="1" applyAlignment="1" applyProtection="1">
      <alignment horizontal="center" vertical="center"/>
    </xf>
    <xf numFmtId="0" fontId="1" fillId="0" borderId="156" xfId="1" applyFont="1" applyBorder="1" applyAlignment="1" applyProtection="1">
      <alignment horizontal="center" vertical="center"/>
    </xf>
    <xf numFmtId="0" fontId="1" fillId="0" borderId="158" xfId="1" applyBorder="1" applyAlignment="1" applyProtection="1">
      <alignment horizontal="center" vertical="center"/>
    </xf>
    <xf numFmtId="0" fontId="1" fillId="0" borderId="159" xfId="1" applyFont="1" applyBorder="1" applyAlignment="1" applyProtection="1">
      <alignment wrapText="1"/>
    </xf>
    <xf numFmtId="0" fontId="1" fillId="0" borderId="129" xfId="1" applyFont="1" applyBorder="1" applyAlignment="1" applyProtection="1">
      <alignment horizontal="center" vertical="center" wrapText="1"/>
    </xf>
    <xf numFmtId="0" fontId="1" fillId="0" borderId="129" xfId="1" applyFont="1" applyBorder="1" applyAlignment="1" applyProtection="1">
      <alignment vertical="center" shrinkToFit="1"/>
    </xf>
    <xf numFmtId="0" fontId="1" fillId="0" borderId="129" xfId="1" applyFont="1" applyBorder="1" applyAlignment="1" applyProtection="1">
      <alignment horizontal="center" vertical="center"/>
    </xf>
    <xf numFmtId="0" fontId="1" fillId="0" borderId="101" xfId="1" applyFont="1" applyBorder="1" applyAlignment="1" applyProtection="1">
      <alignment horizontal="center"/>
    </xf>
    <xf numFmtId="0" fontId="1" fillId="0" borderId="166" xfId="1" applyFont="1" applyBorder="1" applyAlignment="1" applyProtection="1">
      <alignment horizontal="center"/>
    </xf>
    <xf numFmtId="0" fontId="1" fillId="0" borderId="129" xfId="1" applyFont="1" applyBorder="1" applyAlignment="1" applyProtection="1">
      <alignment horizontal="center"/>
    </xf>
    <xf numFmtId="0" fontId="1" fillId="0" borderId="54" xfId="1" applyBorder="1" applyProtection="1">
      <protection locked="0"/>
    </xf>
    <xf numFmtId="0" fontId="1" fillId="0" borderId="167" xfId="1" applyBorder="1" applyAlignment="1" applyProtection="1">
      <alignment horizontal="center"/>
      <protection locked="0"/>
    </xf>
    <xf numFmtId="9" fontId="17" fillId="3" borderId="129" xfId="1" applyNumberFormat="1" applyFont="1" applyFill="1" applyBorder="1" applyProtection="1"/>
    <xf numFmtId="0" fontId="1" fillId="0" borderId="32" xfId="1" applyBorder="1" applyProtection="1">
      <protection locked="0"/>
    </xf>
    <xf numFmtId="9" fontId="17" fillId="3" borderId="101" xfId="1" applyNumberFormat="1" applyFont="1" applyFill="1" applyBorder="1" applyProtection="1"/>
    <xf numFmtId="0" fontId="1" fillId="0" borderId="168" xfId="1" applyBorder="1" applyAlignment="1" applyProtection="1">
      <alignment horizontal="center"/>
      <protection locked="0"/>
    </xf>
    <xf numFmtId="0" fontId="1" fillId="3" borderId="142" xfId="1" applyFill="1" applyBorder="1" applyProtection="1"/>
    <xf numFmtId="0" fontId="1" fillId="3" borderId="143" xfId="1" applyFill="1" applyBorder="1" applyProtection="1"/>
    <xf numFmtId="9" fontId="17" fillId="3" borderId="143" xfId="1" applyNumberFormat="1" applyFont="1" applyFill="1" applyBorder="1" applyProtection="1"/>
    <xf numFmtId="0" fontId="1" fillId="3" borderId="148" xfId="1" applyFill="1" applyBorder="1" applyAlignment="1" applyProtection="1">
      <alignment horizontal="center" vertical="top"/>
    </xf>
    <xf numFmtId="0" fontId="1" fillId="0" borderId="50" xfId="1" applyBorder="1" applyAlignment="1" applyProtection="1">
      <alignment horizontal="center" vertical="center"/>
    </xf>
    <xf numFmtId="0" fontId="1" fillId="0" borderId="122" xfId="1" applyBorder="1" applyAlignment="1" applyProtection="1">
      <alignment horizontal="center" vertical="center"/>
    </xf>
    <xf numFmtId="0" fontId="1" fillId="0" borderId="129" xfId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49" fontId="6" fillId="0" borderId="52" xfId="0" applyNumberFormat="1" applyFont="1" applyBorder="1" applyAlignment="1" applyProtection="1">
      <alignment horizontal="center" vertical="center"/>
    </xf>
    <xf numFmtId="0" fontId="21" fillId="0" borderId="145" xfId="0" applyFont="1" applyBorder="1" applyAlignment="1" applyProtection="1">
      <alignment horizontal="center" vertical="center"/>
    </xf>
    <xf numFmtId="164" fontId="21" fillId="0" borderId="9" xfId="0" applyNumberFormat="1" applyFont="1" applyBorder="1" applyProtection="1">
      <protection locked="0"/>
    </xf>
    <xf numFmtId="0" fontId="6" fillId="0" borderId="61" xfId="0" applyFont="1" applyBorder="1" applyAlignment="1" applyProtection="1">
      <alignment horizontal="center" wrapText="1"/>
    </xf>
    <xf numFmtId="0" fontId="21" fillId="0" borderId="29" xfId="0" applyFont="1" applyBorder="1" applyAlignment="1" applyProtection="1">
      <alignment horizontal="center" vertical="center" wrapText="1"/>
    </xf>
    <xf numFmtId="3" fontId="21" fillId="0" borderId="38" xfId="0" applyNumberFormat="1" applyFont="1" applyBorder="1" applyProtection="1">
      <protection locked="0"/>
    </xf>
    <xf numFmtId="164" fontId="21" fillId="0" borderId="38" xfId="0" applyNumberFormat="1" applyFont="1" applyBorder="1" applyProtection="1">
      <protection locked="0"/>
    </xf>
    <xf numFmtId="164" fontId="21" fillId="0" borderId="53" xfId="0" applyNumberFormat="1" applyFont="1" applyBorder="1" applyProtection="1">
      <protection locked="0"/>
    </xf>
    <xf numFmtId="3" fontId="21" fillId="3" borderId="149" xfId="0" applyNumberFormat="1" applyFont="1" applyFill="1" applyBorder="1" applyProtection="1"/>
    <xf numFmtId="3" fontId="21" fillId="3" borderId="151" xfId="0" applyNumberFormat="1" applyFont="1" applyFill="1" applyBorder="1" applyProtection="1"/>
    <xf numFmtId="164" fontId="25" fillId="3" borderId="158" xfId="0" applyNumberFormat="1" applyFont="1" applyFill="1" applyBorder="1" applyProtection="1"/>
    <xf numFmtId="164" fontId="25" fillId="3" borderId="160" xfId="0" applyNumberFormat="1" applyFont="1" applyFill="1" applyBorder="1" applyProtection="1"/>
    <xf numFmtId="164" fontId="25" fillId="3" borderId="161" xfId="0" applyNumberFormat="1" applyFont="1" applyFill="1" applyBorder="1" applyProtection="1"/>
    <xf numFmtId="3" fontId="21" fillId="3" borderId="150" xfId="0" applyNumberFormat="1" applyFont="1" applyFill="1" applyBorder="1" applyProtection="1"/>
    <xf numFmtId="9" fontId="0" fillId="3" borderId="62" xfId="0" applyNumberFormat="1" applyFill="1" applyBorder="1" applyProtection="1"/>
    <xf numFmtId="9" fontId="0" fillId="3" borderId="18" xfId="0" applyNumberFormat="1" applyFill="1" applyBorder="1" applyProtection="1"/>
    <xf numFmtId="0" fontId="6" fillId="0" borderId="149" xfId="0" applyFont="1" applyBorder="1" applyAlignment="1" applyProtection="1">
      <alignment horizontal="center" vertical="center" wrapText="1"/>
    </xf>
    <xf numFmtId="0" fontId="6" fillId="0" borderId="162" xfId="0" applyFont="1" applyBorder="1" applyAlignment="1" applyProtection="1">
      <alignment horizontal="center" vertical="center" wrapText="1"/>
    </xf>
    <xf numFmtId="0" fontId="6" fillId="0" borderId="163" xfId="0" applyFont="1" applyBorder="1" applyAlignment="1" applyProtection="1">
      <alignment horizontal="center" vertical="center" wrapText="1"/>
    </xf>
    <xf numFmtId="9" fontId="24" fillId="3" borderId="171" xfId="0" applyNumberFormat="1" applyFont="1" applyFill="1" applyBorder="1" applyProtection="1"/>
    <xf numFmtId="9" fontId="24" fillId="3" borderId="167" xfId="0" applyNumberFormat="1" applyFont="1" applyFill="1" applyBorder="1" applyProtection="1"/>
    <xf numFmtId="9" fontId="24" fillId="3" borderId="172" xfId="0" applyNumberFormat="1" applyFont="1" applyFill="1" applyBorder="1" applyProtection="1"/>
    <xf numFmtId="0" fontId="2" fillId="0" borderId="142" xfId="0" applyFont="1" applyBorder="1" applyAlignment="1" applyProtection="1">
      <alignment horizontal="center" vertical="center" wrapText="1"/>
    </xf>
    <xf numFmtId="0" fontId="2" fillId="0" borderId="146" xfId="0" applyFont="1" applyBorder="1" applyAlignment="1" applyProtection="1">
      <alignment horizontal="center" vertical="center"/>
    </xf>
    <xf numFmtId="3" fontId="0" fillId="0" borderId="147" xfId="0" applyNumberFormat="1" applyBorder="1" applyProtection="1">
      <protection locked="0"/>
    </xf>
    <xf numFmtId="3" fontId="0" fillId="0" borderId="143" xfId="0" applyNumberFormat="1" applyBorder="1" applyProtection="1">
      <protection locked="0"/>
    </xf>
    <xf numFmtId="3" fontId="0" fillId="0" borderId="144" xfId="0" applyNumberFormat="1" applyBorder="1" applyProtection="1">
      <protection locked="0"/>
    </xf>
    <xf numFmtId="3" fontId="0" fillId="0" borderId="145" xfId="0" applyNumberFormat="1" applyBorder="1" applyProtection="1">
      <protection locked="0"/>
    </xf>
    <xf numFmtId="0" fontId="2" fillId="0" borderId="30" xfId="0" applyFont="1" applyBorder="1" applyAlignment="1" applyProtection="1">
      <alignment horizontal="center" vertical="center"/>
    </xf>
    <xf numFmtId="3" fontId="0" fillId="0" borderId="45" xfId="0" applyNumberFormat="1" applyBorder="1" applyProtection="1">
      <protection locked="0"/>
    </xf>
    <xf numFmtId="3" fontId="0" fillId="0" borderId="11" xfId="0" applyNumberFormat="1" applyBorder="1" applyProtection="1">
      <protection locked="0"/>
    </xf>
    <xf numFmtId="3" fontId="0" fillId="0" borderId="47" xfId="0" applyNumberFormat="1" applyBorder="1" applyProtection="1">
      <protection locked="0"/>
    </xf>
    <xf numFmtId="3" fontId="0" fillId="0" borderId="40" xfId="0" applyNumberFormat="1" applyBorder="1" applyProtection="1">
      <protection locked="0"/>
    </xf>
    <xf numFmtId="0" fontId="2" fillId="0" borderId="54" xfId="0" applyFont="1" applyBorder="1" applyAlignment="1" applyProtection="1">
      <alignment horizontal="center" vertical="center"/>
    </xf>
    <xf numFmtId="3" fontId="0" fillId="0" borderId="27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54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0" fontId="0" fillId="3" borderId="0" xfId="0" applyFill="1" applyBorder="1" applyProtection="1"/>
    <xf numFmtId="0" fontId="0" fillId="3" borderId="59" xfId="0" applyFill="1" applyBorder="1" applyProtection="1"/>
    <xf numFmtId="3" fontId="0" fillId="3" borderId="147" xfId="0" applyNumberFormat="1" applyFill="1" applyBorder="1" applyProtection="1">
      <protection locked="0"/>
    </xf>
    <xf numFmtId="3" fontId="0" fillId="3" borderId="143" xfId="0" applyNumberFormat="1" applyFill="1" applyBorder="1" applyProtection="1">
      <protection locked="0"/>
    </xf>
    <xf numFmtId="3" fontId="0" fillId="3" borderId="144" xfId="0" applyNumberFormat="1" applyFill="1" applyBorder="1" applyProtection="1">
      <protection locked="0"/>
    </xf>
    <xf numFmtId="3" fontId="0" fillId="3" borderId="145" xfId="0" applyNumberFormat="1" applyFill="1" applyBorder="1" applyProtection="1">
      <protection locked="0"/>
    </xf>
    <xf numFmtId="0" fontId="2" fillId="0" borderId="174" xfId="0" applyFont="1" applyBorder="1" applyAlignment="1" applyProtection="1">
      <alignment horizontal="center" vertical="center"/>
    </xf>
    <xf numFmtId="0" fontId="2" fillId="0" borderId="67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</xf>
    <xf numFmtId="0" fontId="2" fillId="0" borderId="58" xfId="0" applyFont="1" applyBorder="1" applyAlignment="1" applyProtection="1">
      <alignment horizontal="center" vertical="center"/>
    </xf>
    <xf numFmtId="0" fontId="0" fillId="3" borderId="174" xfId="0" applyFill="1" applyBorder="1" applyProtection="1"/>
    <xf numFmtId="0" fontId="0" fillId="3" borderId="69" xfId="0" applyFill="1" applyBorder="1" applyProtection="1"/>
    <xf numFmtId="0" fontId="0" fillId="3" borderId="57" xfId="0" applyFill="1" applyBorder="1" applyProtection="1"/>
    <xf numFmtId="0" fontId="0" fillId="3" borderId="164" xfId="0" applyFill="1" applyBorder="1" applyProtection="1"/>
    <xf numFmtId="0" fontId="0" fillId="3" borderId="178" xfId="0" applyFill="1" applyBorder="1" applyProtection="1"/>
    <xf numFmtId="0" fontId="0" fillId="3" borderId="176" xfId="0" applyFill="1" applyBorder="1" applyProtection="1"/>
    <xf numFmtId="0" fontId="0" fillId="3" borderId="165" xfId="0" applyFill="1" applyBorder="1" applyProtection="1"/>
    <xf numFmtId="0" fontId="0" fillId="3" borderId="129" xfId="0" applyFill="1" applyBorder="1" applyProtection="1"/>
    <xf numFmtId="0" fontId="0" fillId="3" borderId="179" xfId="0" applyFill="1" applyBorder="1" applyProtection="1"/>
    <xf numFmtId="0" fontId="0" fillId="3" borderId="177" xfId="0" applyFill="1" applyBorder="1" applyProtection="1"/>
    <xf numFmtId="0" fontId="0" fillId="0" borderId="28" xfId="0" applyBorder="1" applyAlignment="1" applyProtection="1">
      <alignment horizontal="center" wrapText="1"/>
    </xf>
    <xf numFmtId="0" fontId="0" fillId="0" borderId="48" xfId="0" applyBorder="1" applyAlignment="1" applyProtection="1">
      <alignment horizontal="center" wrapText="1"/>
    </xf>
    <xf numFmtId="0" fontId="0" fillId="0" borderId="173" xfId="0" applyBorder="1" applyAlignment="1" applyProtection="1">
      <alignment horizontal="center" wrapText="1"/>
    </xf>
    <xf numFmtId="0" fontId="0" fillId="0" borderId="61" xfId="0" applyBorder="1" applyAlignment="1" applyProtection="1">
      <alignment horizontal="center" wrapText="1"/>
    </xf>
    <xf numFmtId="0" fontId="0" fillId="3" borderId="17" xfId="0" applyFill="1" applyBorder="1" applyProtection="1"/>
    <xf numFmtId="0" fontId="0" fillId="3" borderId="62" xfId="0" applyFill="1" applyBorder="1" applyProtection="1"/>
    <xf numFmtId="0" fontId="0" fillId="3" borderId="28" xfId="0" applyFill="1" applyBorder="1" applyProtection="1"/>
    <xf numFmtId="0" fontId="0" fillId="3" borderId="147" xfId="0" applyFill="1" applyBorder="1" applyProtection="1"/>
    <xf numFmtId="0" fontId="0" fillId="3" borderId="18" xfId="0" applyFill="1" applyBorder="1" applyProtection="1"/>
    <xf numFmtId="0" fontId="0" fillId="3" borderId="60" xfId="0" applyFill="1" applyBorder="1" applyProtection="1"/>
    <xf numFmtId="3" fontId="0" fillId="0" borderId="149" xfId="0" applyNumberFormat="1" applyBorder="1" applyProtection="1">
      <protection locked="0"/>
    </xf>
    <xf numFmtId="3" fontId="0" fillId="0" borderId="151" xfId="0" applyNumberFormat="1" applyBorder="1" applyProtection="1">
      <protection locked="0"/>
    </xf>
    <xf numFmtId="3" fontId="0" fillId="0" borderId="150" xfId="0" applyNumberFormat="1" applyBorder="1" applyProtection="1">
      <protection locked="0"/>
    </xf>
    <xf numFmtId="3" fontId="0" fillId="3" borderId="142" xfId="0" applyNumberFormat="1" applyFill="1" applyBorder="1" applyProtection="1">
      <protection locked="0"/>
    </xf>
    <xf numFmtId="3" fontId="0" fillId="0" borderId="162" xfId="0" applyNumberFormat="1" applyBorder="1" applyProtection="1">
      <protection locked="0"/>
    </xf>
    <xf numFmtId="3" fontId="0" fillId="0" borderId="180" xfId="0" applyNumberFormat="1" applyBorder="1" applyProtection="1">
      <protection locked="0"/>
    </xf>
    <xf numFmtId="3" fontId="0" fillId="0" borderId="152" xfId="0" applyNumberFormat="1" applyBorder="1" applyProtection="1">
      <protection locked="0"/>
    </xf>
    <xf numFmtId="3" fontId="0" fillId="0" borderId="163" xfId="0" applyNumberFormat="1" applyBorder="1" applyProtection="1">
      <protection locked="0"/>
    </xf>
    <xf numFmtId="3" fontId="0" fillId="0" borderId="156" xfId="0" applyNumberFormat="1" applyBorder="1" applyProtection="1">
      <protection locked="0"/>
    </xf>
    <xf numFmtId="3" fontId="0" fillId="0" borderId="157" xfId="0" applyNumberFormat="1" applyBorder="1" applyProtection="1">
      <protection locked="0"/>
    </xf>
    <xf numFmtId="0" fontId="0" fillId="0" borderId="30" xfId="0" applyFont="1" applyBorder="1" applyAlignment="1" applyProtection="1">
      <alignment horizontal="center" wrapText="1"/>
    </xf>
    <xf numFmtId="3" fontId="0" fillId="3" borderId="164" xfId="0" applyNumberFormat="1" applyFill="1" applyBorder="1" applyProtection="1"/>
    <xf numFmtId="3" fontId="0" fillId="3" borderId="181" xfId="0" applyNumberFormat="1" applyFill="1" applyBorder="1" applyProtection="1"/>
    <xf numFmtId="3" fontId="0" fillId="3" borderId="178" xfId="0" applyNumberFormat="1" applyFill="1" applyBorder="1" applyProtection="1"/>
    <xf numFmtId="3" fontId="0" fillId="3" borderId="165" xfId="0" applyNumberFormat="1" applyFill="1" applyBorder="1" applyProtection="1"/>
    <xf numFmtId="3" fontId="0" fillId="3" borderId="129" xfId="0" applyNumberFormat="1" applyFill="1" applyBorder="1" applyProtection="1"/>
    <xf numFmtId="3" fontId="0" fillId="3" borderId="179" xfId="0" applyNumberFormat="1" applyFill="1" applyBorder="1" applyProtection="1"/>
    <xf numFmtId="3" fontId="0" fillId="3" borderId="182" xfId="0" applyNumberFormat="1" applyFill="1" applyBorder="1" applyProtection="1"/>
    <xf numFmtId="3" fontId="0" fillId="0" borderId="169" xfId="0" applyNumberFormat="1" applyBorder="1" applyProtection="1">
      <protection locked="0"/>
    </xf>
    <xf numFmtId="3" fontId="0" fillId="0" borderId="183" xfId="0" applyNumberFormat="1" applyBorder="1" applyProtection="1">
      <protection locked="0"/>
    </xf>
    <xf numFmtId="3" fontId="0" fillId="3" borderId="184" xfId="0" applyNumberFormat="1" applyFill="1" applyBorder="1" applyProtection="1"/>
    <xf numFmtId="0" fontId="0" fillId="3" borderId="185" xfId="0" applyFill="1" applyBorder="1" applyProtection="1"/>
    <xf numFmtId="0" fontId="0" fillId="3" borderId="109" xfId="0" applyFill="1" applyBorder="1" applyProtection="1"/>
    <xf numFmtId="0" fontId="0" fillId="3" borderId="110" xfId="0" applyFill="1" applyBorder="1" applyProtection="1"/>
    <xf numFmtId="0" fontId="0" fillId="3" borderId="186" xfId="0" applyFill="1" applyBorder="1" applyProtection="1"/>
    <xf numFmtId="0" fontId="0" fillId="3" borderId="187" xfId="0" applyFill="1" applyBorder="1" applyProtection="1"/>
    <xf numFmtId="0" fontId="0" fillId="3" borderId="188" xfId="0" applyFill="1" applyBorder="1" applyProtection="1"/>
    <xf numFmtId="0" fontId="0" fillId="3" borderId="80" xfId="0" applyFill="1" applyBorder="1" applyProtection="1"/>
    <xf numFmtId="0" fontId="0" fillId="3" borderId="155" xfId="0" applyFill="1" applyBorder="1" applyProtection="1"/>
    <xf numFmtId="0" fontId="0" fillId="3" borderId="189" xfId="0" applyFill="1" applyBorder="1" applyProtection="1"/>
    <xf numFmtId="0" fontId="0" fillId="3" borderId="158" xfId="0" applyFill="1" applyBorder="1" applyProtection="1"/>
    <xf numFmtId="0" fontId="0" fillId="3" borderId="190" xfId="0" applyFill="1" applyBorder="1" applyProtection="1"/>
    <xf numFmtId="0" fontId="0" fillId="3" borderId="191" xfId="0" applyFill="1" applyBorder="1" applyProtection="1"/>
    <xf numFmtId="0" fontId="0" fillId="3" borderId="148" xfId="0" applyFill="1" applyBorder="1" applyProtection="1"/>
    <xf numFmtId="0" fontId="0" fillId="3" borderId="160" xfId="0" applyFill="1" applyBorder="1" applyProtection="1"/>
    <xf numFmtId="0" fontId="0" fillId="3" borderId="192" xfId="0" applyFill="1" applyBorder="1" applyProtection="1"/>
    <xf numFmtId="0" fontId="0" fillId="3" borderId="193" xfId="0" applyFill="1" applyBorder="1" applyProtection="1"/>
    <xf numFmtId="0" fontId="0" fillId="3" borderId="194" xfId="0" applyFill="1" applyBorder="1" applyProtection="1"/>
    <xf numFmtId="0" fontId="9" fillId="0" borderId="13" xfId="0" applyFont="1" applyBorder="1" applyAlignment="1" applyProtection="1">
      <alignment horizontal="left" vertical="center"/>
    </xf>
    <xf numFmtId="49" fontId="9" fillId="0" borderId="16" xfId="0" applyNumberFormat="1" applyFont="1" applyBorder="1" applyAlignment="1" applyProtection="1">
      <alignment horizontal="right" vertical="top"/>
    </xf>
    <xf numFmtId="3" fontId="10" fillId="0" borderId="27" xfId="0" applyNumberFormat="1" applyFont="1" applyBorder="1" applyProtection="1">
      <protection locked="0"/>
    </xf>
    <xf numFmtId="0" fontId="0" fillId="0" borderId="195" xfId="0" applyBorder="1" applyProtection="1">
      <protection locked="0"/>
    </xf>
    <xf numFmtId="3" fontId="26" fillId="0" borderId="174" xfId="0" applyNumberFormat="1" applyFont="1" applyFill="1" applyBorder="1" applyProtection="1">
      <protection locked="0"/>
    </xf>
    <xf numFmtId="3" fontId="26" fillId="6" borderId="196" xfId="0" applyNumberFormat="1" applyFont="1" applyFill="1" applyBorder="1" applyProtection="1">
      <protection locked="0"/>
    </xf>
    <xf numFmtId="3" fontId="26" fillId="6" borderId="120" xfId="0" applyNumberFormat="1" applyFont="1" applyFill="1" applyBorder="1" applyProtection="1">
      <protection locked="0"/>
    </xf>
    <xf numFmtId="3" fontId="26" fillId="6" borderId="82" xfId="0" applyNumberFormat="1" applyFont="1" applyFill="1" applyBorder="1" applyProtection="1">
      <protection locked="0"/>
    </xf>
    <xf numFmtId="9" fontId="24" fillId="3" borderId="155" xfId="0" applyNumberFormat="1" applyFont="1" applyFill="1" applyBorder="1" applyProtection="1"/>
    <xf numFmtId="9" fontId="24" fillId="3" borderId="18" xfId="0" applyNumberFormat="1" applyFont="1" applyFill="1" applyBorder="1" applyProtection="1"/>
    <xf numFmtId="9" fontId="24" fillId="3" borderId="197" xfId="0" applyNumberFormat="1" applyFont="1" applyFill="1" applyBorder="1" applyProtection="1"/>
    <xf numFmtId="0" fontId="6" fillId="0" borderId="24" xfId="0" applyFont="1" applyBorder="1" applyAlignment="1" applyProtection="1"/>
    <xf numFmtId="0" fontId="6" fillId="0" borderId="129" xfId="0" applyFont="1" applyBorder="1" applyAlignment="1" applyProtection="1">
      <alignment horizontal="center" vertical="center" wrapText="1"/>
    </xf>
    <xf numFmtId="0" fontId="6" fillId="0" borderId="129" xfId="0" applyFont="1" applyBorder="1" applyAlignment="1" applyProtection="1">
      <alignment horizontal="center" vertical="center"/>
    </xf>
    <xf numFmtId="0" fontId="6" fillId="0" borderId="101" xfId="0" applyFont="1" applyBorder="1" applyAlignment="1" applyProtection="1">
      <alignment horizontal="center" vertical="center" wrapText="1"/>
    </xf>
    <xf numFmtId="0" fontId="6" fillId="0" borderId="76" xfId="0" applyFont="1" applyBorder="1" applyAlignment="1" applyProtection="1"/>
    <xf numFmtId="0" fontId="6" fillId="0" borderId="66" xfId="0" applyFont="1" applyBorder="1" applyAlignment="1" applyProtection="1">
      <alignment horizontal="center" vertical="center"/>
    </xf>
    <xf numFmtId="0" fontId="6" fillId="0" borderId="198" xfId="0" applyFont="1" applyBorder="1" applyAlignment="1" applyProtection="1">
      <alignment horizontal="center" vertical="center"/>
    </xf>
    <xf numFmtId="0" fontId="6" fillId="0" borderId="200" xfId="0" applyFont="1" applyBorder="1" applyAlignment="1" applyProtection="1">
      <alignment horizontal="center" vertical="center"/>
    </xf>
    <xf numFmtId="0" fontId="6" fillId="0" borderId="169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170" xfId="0" applyFont="1" applyBorder="1" applyAlignment="1" applyProtection="1">
      <alignment horizontal="center" vertical="center"/>
    </xf>
    <xf numFmtId="0" fontId="21" fillId="0" borderId="147" xfId="0" applyFont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3" fontId="21" fillId="0" borderId="18" xfId="0" applyNumberFormat="1" applyFont="1" applyBorder="1" applyProtection="1">
      <protection locked="0"/>
    </xf>
    <xf numFmtId="164" fontId="21" fillId="0" borderId="18" xfId="0" applyNumberFormat="1" applyFont="1" applyBorder="1" applyProtection="1">
      <protection locked="0"/>
    </xf>
    <xf numFmtId="164" fontId="21" fillId="0" borderId="27" xfId="0" applyNumberFormat="1" applyFont="1" applyBorder="1" applyProtection="1">
      <protection locked="0"/>
    </xf>
    <xf numFmtId="0" fontId="21" fillId="0" borderId="129" xfId="0" applyFont="1" applyBorder="1" applyAlignment="1" applyProtection="1">
      <alignment horizontal="center"/>
    </xf>
    <xf numFmtId="0" fontId="21" fillId="0" borderId="178" xfId="0" applyFont="1" applyBorder="1" applyAlignment="1" applyProtection="1">
      <alignment horizontal="center"/>
    </xf>
    <xf numFmtId="0" fontId="0" fillId="0" borderId="164" xfId="0" applyBorder="1" applyAlignment="1" applyProtection="1">
      <alignment horizontal="center"/>
    </xf>
    <xf numFmtId="0" fontId="0" fillId="0" borderId="178" xfId="0" applyBorder="1" applyAlignment="1" applyProtection="1">
      <alignment horizontal="center"/>
    </xf>
    <xf numFmtId="0" fontId="0" fillId="0" borderId="201" xfId="0" applyBorder="1" applyAlignment="1" applyProtection="1">
      <alignment horizontal="center"/>
    </xf>
    <xf numFmtId="0" fontId="6" fillId="0" borderId="202" xfId="0" applyFont="1" applyBorder="1" applyAlignment="1" applyProtection="1">
      <alignment horizontal="center" vertical="center"/>
    </xf>
    <xf numFmtId="3" fontId="21" fillId="0" borderId="203" xfId="0" applyNumberFormat="1" applyFont="1" applyBorder="1" applyProtection="1">
      <protection locked="0"/>
    </xf>
    <xf numFmtId="164" fontId="21" fillId="0" borderId="203" xfId="0" applyNumberFormat="1" applyFont="1" applyBorder="1" applyProtection="1">
      <protection locked="0"/>
    </xf>
    <xf numFmtId="164" fontId="21" fillId="0" borderId="204" xfId="0" applyNumberFormat="1" applyFont="1" applyBorder="1" applyProtection="1">
      <protection locked="0"/>
    </xf>
    <xf numFmtId="0" fontId="21" fillId="0" borderId="101" xfId="0" applyFont="1" applyBorder="1" applyAlignment="1" applyProtection="1">
      <alignment horizontal="center"/>
    </xf>
    <xf numFmtId="0" fontId="21" fillId="0" borderId="201" xfId="0" applyFont="1" applyBorder="1" applyAlignment="1" applyProtection="1">
      <alignment horizontal="center"/>
    </xf>
    <xf numFmtId="49" fontId="14" fillId="11" borderId="91" xfId="0" applyNumberFormat="1" applyFont="1" applyFill="1" applyBorder="1" applyAlignment="1" applyProtection="1">
      <alignment horizontal="right" vertical="top" wrapText="1"/>
    </xf>
    <xf numFmtId="49" fontId="14" fillId="0" borderId="129" xfId="0" applyNumberFormat="1" applyFont="1" applyFill="1" applyBorder="1" applyAlignment="1" applyProtection="1">
      <alignment horizontal="right" vertical="top" wrapText="1"/>
    </xf>
    <xf numFmtId="49" fontId="14" fillId="6" borderId="73" xfId="0" applyNumberFormat="1" applyFont="1" applyFill="1" applyBorder="1" applyAlignment="1" applyProtection="1">
      <alignment horizontal="right" vertical="top"/>
    </xf>
    <xf numFmtId="0" fontId="0" fillId="0" borderId="55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206" xfId="0" applyBorder="1" applyAlignment="1" applyProtection="1">
      <alignment horizontal="center"/>
    </xf>
    <xf numFmtId="0" fontId="0" fillId="0" borderId="207" xfId="0" applyBorder="1" applyAlignment="1" applyProtection="1">
      <alignment horizontal="center"/>
    </xf>
    <xf numFmtId="0" fontId="2" fillId="0" borderId="36" xfId="0" applyFont="1" applyBorder="1" applyAlignment="1" applyProtection="1">
      <alignment horizontal="center"/>
    </xf>
    <xf numFmtId="3" fontId="2" fillId="3" borderId="52" xfId="0" applyNumberFormat="1" applyFont="1" applyFill="1" applyBorder="1" applyProtection="1"/>
    <xf numFmtId="0" fontId="0" fillId="0" borderId="129" xfId="0" applyBorder="1" applyAlignment="1" applyProtection="1">
      <alignment horizontal="center"/>
    </xf>
    <xf numFmtId="1" fontId="10" fillId="3" borderId="15" xfId="0" applyNumberFormat="1" applyFont="1" applyFill="1" applyBorder="1" applyProtection="1"/>
    <xf numFmtId="3" fontId="4" fillId="3" borderId="147" xfId="0" applyNumberFormat="1" applyFont="1" applyFill="1" applyBorder="1" applyAlignment="1" applyProtection="1">
      <alignment horizontal="right"/>
    </xf>
    <xf numFmtId="49" fontId="9" fillId="0" borderId="81" xfId="0" applyNumberFormat="1" applyFont="1" applyBorder="1" applyAlignment="1" applyProtection="1">
      <alignment horizontal="right" vertical="top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0" fontId="9" fillId="0" borderId="13" xfId="0" applyFont="1" applyBorder="1" applyAlignment="1" applyProtection="1">
      <alignment horizontal="left" vertical="center"/>
    </xf>
    <xf numFmtId="0" fontId="9" fillId="0" borderId="13" xfId="0" applyFont="1" applyFill="1" applyBorder="1" applyAlignment="1" applyProtection="1">
      <alignment horizontal="left" vertical="center" wrapText="1"/>
    </xf>
    <xf numFmtId="49" fontId="9" fillId="0" borderId="16" xfId="0" applyNumberFormat="1" applyFont="1" applyBorder="1" applyAlignment="1" applyProtection="1">
      <alignment horizontal="right" vertical="top"/>
    </xf>
    <xf numFmtId="0" fontId="9" fillId="3" borderId="13" xfId="0" applyFont="1" applyFill="1" applyBorder="1" applyAlignment="1" applyProtection="1">
      <alignment horizontal="left" vertical="center"/>
    </xf>
    <xf numFmtId="0" fontId="5" fillId="8" borderId="0" xfId="0" applyFont="1" applyFill="1" applyBorder="1" applyAlignment="1">
      <alignment wrapText="1"/>
    </xf>
    <xf numFmtId="0" fontId="6" fillId="0" borderId="0" xfId="0" applyFont="1" applyBorder="1" applyAlignment="1" applyProtection="1">
      <alignment horizontal="center" wrapText="1"/>
    </xf>
    <xf numFmtId="0" fontId="9" fillId="0" borderId="38" xfId="0" applyFont="1" applyBorder="1" applyAlignment="1" applyProtection="1">
      <alignment horizontal="left" vertical="center"/>
    </xf>
    <xf numFmtId="49" fontId="12" fillId="0" borderId="134" xfId="0" applyNumberFormat="1" applyFont="1" applyBorder="1" applyAlignment="1" applyProtection="1">
      <alignment horizontal="left"/>
    </xf>
    <xf numFmtId="49" fontId="12" fillId="0" borderId="0" xfId="0" applyNumberFormat="1" applyFont="1" applyBorder="1" applyAlignment="1" applyProtection="1">
      <alignment horizontal="left"/>
    </xf>
    <xf numFmtId="49" fontId="12" fillId="0" borderId="69" xfId="0" applyNumberFormat="1" applyFont="1" applyBorder="1" applyAlignment="1" applyProtection="1">
      <alignment horizontal="left"/>
    </xf>
    <xf numFmtId="0" fontId="13" fillId="4" borderId="14" xfId="0" applyFont="1" applyFill="1" applyBorder="1" applyAlignment="1" applyProtection="1">
      <alignment horizontal="left" vertical="center"/>
    </xf>
    <xf numFmtId="0" fontId="13" fillId="4" borderId="12" xfId="0" applyFont="1" applyFill="1" applyBorder="1" applyAlignment="1" applyProtection="1">
      <alignment horizontal="left" vertical="center"/>
    </xf>
    <xf numFmtId="49" fontId="13" fillId="5" borderId="14" xfId="0" applyNumberFormat="1" applyFont="1" applyFill="1" applyBorder="1" applyAlignment="1" applyProtection="1">
      <alignment horizontal="left" vertical="center"/>
    </xf>
    <xf numFmtId="49" fontId="13" fillId="5" borderId="12" xfId="0" applyNumberFormat="1" applyFont="1" applyFill="1" applyBorder="1" applyAlignment="1" applyProtection="1">
      <alignment horizontal="left" vertical="center"/>
    </xf>
    <xf numFmtId="0" fontId="9" fillId="3" borderId="13" xfId="0" applyFont="1" applyFill="1" applyBorder="1" applyAlignment="1" applyProtection="1">
      <alignment horizontal="left" vertical="center" wrapText="1"/>
    </xf>
    <xf numFmtId="0" fontId="9" fillId="4" borderId="13" xfId="0" applyFont="1" applyFill="1" applyBorder="1" applyAlignment="1" applyProtection="1">
      <alignment horizontal="left" vertical="top" wrapText="1"/>
    </xf>
    <xf numFmtId="49" fontId="9" fillId="0" borderId="16" xfId="0" applyNumberFormat="1" applyFont="1" applyBorder="1" applyAlignment="1" applyProtection="1">
      <alignment horizontal="center" vertical="top"/>
    </xf>
    <xf numFmtId="0" fontId="9" fillId="0" borderId="13" xfId="0" applyFont="1" applyFill="1" applyBorder="1" applyAlignment="1" applyProtection="1">
      <alignment horizontal="left" vertical="top" wrapText="1"/>
    </xf>
    <xf numFmtId="0" fontId="9" fillId="0" borderId="14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0" fillId="0" borderId="0" xfId="0" applyNumberFormat="1" applyFont="1" applyBorder="1" applyAlignment="1">
      <alignment horizontal="left" wrapText="1"/>
    </xf>
    <xf numFmtId="0" fontId="13" fillId="0" borderId="130" xfId="0" applyFont="1" applyBorder="1" applyAlignment="1" applyProtection="1">
      <alignment horizontal="left" vertical="center"/>
    </xf>
    <xf numFmtId="0" fontId="13" fillId="0" borderId="131" xfId="0" applyFont="1" applyBorder="1" applyAlignment="1" applyProtection="1">
      <alignment horizontal="left" vertical="center"/>
    </xf>
    <xf numFmtId="0" fontId="13" fillId="5" borderId="14" xfId="0" applyFont="1" applyFill="1" applyBorder="1" applyAlignment="1" applyProtection="1">
      <alignment horizontal="left" vertical="center"/>
    </xf>
    <xf numFmtId="0" fontId="13" fillId="5" borderId="12" xfId="0" applyFont="1" applyFill="1" applyBorder="1" applyAlignment="1" applyProtection="1">
      <alignment horizontal="left" vertical="center"/>
    </xf>
    <xf numFmtId="49" fontId="13" fillId="11" borderId="132" xfId="0" applyNumberFormat="1" applyFont="1" applyFill="1" applyBorder="1" applyAlignment="1" applyProtection="1">
      <alignment horizontal="left"/>
    </xf>
    <xf numFmtId="49" fontId="13" fillId="11" borderId="133" xfId="0" applyNumberFormat="1" applyFont="1" applyFill="1" applyBorder="1" applyAlignment="1" applyProtection="1">
      <alignment horizontal="left"/>
    </xf>
    <xf numFmtId="0" fontId="13" fillId="4" borderId="23" xfId="0" applyFont="1" applyFill="1" applyBorder="1" applyAlignment="1" applyProtection="1">
      <alignment horizontal="left" vertical="center"/>
    </xf>
    <xf numFmtId="0" fontId="13" fillId="4" borderId="34" xfId="0" applyFont="1" applyFill="1" applyBorder="1" applyAlignment="1" applyProtection="1">
      <alignment horizontal="left" vertical="center"/>
    </xf>
    <xf numFmtId="49" fontId="0" fillId="0" borderId="71" xfId="0" applyNumberForma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165" fontId="6" fillId="0" borderId="72" xfId="0" applyNumberFormat="1" applyFont="1" applyBorder="1" applyAlignment="1">
      <alignment horizontal="center"/>
    </xf>
    <xf numFmtId="0" fontId="9" fillId="6" borderId="80" xfId="0" applyNumberFormat="1" applyFont="1" applyFill="1" applyBorder="1" applyAlignment="1" applyProtection="1">
      <alignment horizontal="center" wrapText="1"/>
    </xf>
    <xf numFmtId="0" fontId="9" fillId="6" borderId="87" xfId="0" applyNumberFormat="1" applyFont="1" applyFill="1" applyBorder="1" applyAlignment="1" applyProtection="1">
      <alignment horizontal="center" wrapText="1"/>
    </xf>
    <xf numFmtId="0" fontId="9" fillId="6" borderId="97" xfId="0" applyNumberFormat="1" applyFont="1" applyFill="1" applyBorder="1" applyAlignment="1" applyProtection="1">
      <alignment horizontal="center" wrapText="1"/>
    </xf>
    <xf numFmtId="0" fontId="9" fillId="6" borderId="81" xfId="0" applyFont="1" applyFill="1" applyBorder="1" applyAlignment="1" applyProtection="1">
      <alignment horizontal="center"/>
    </xf>
    <xf numFmtId="0" fontId="9" fillId="6" borderId="84" xfId="0" applyFont="1" applyFill="1" applyBorder="1" applyAlignment="1" applyProtection="1">
      <alignment horizontal="center"/>
    </xf>
    <xf numFmtId="0" fontId="9" fillId="6" borderId="85" xfId="0" applyFont="1" applyFill="1" applyBorder="1" applyAlignment="1" applyProtection="1">
      <alignment horizontal="center"/>
    </xf>
    <xf numFmtId="49" fontId="9" fillId="0" borderId="91" xfId="0" applyNumberFormat="1" applyFont="1" applyBorder="1" applyAlignment="1" applyProtection="1">
      <alignment horizontal="right" vertical="top"/>
    </xf>
    <xf numFmtId="49" fontId="9" fillId="0" borderId="119" xfId="0" applyNumberFormat="1" applyFont="1" applyBorder="1" applyAlignment="1" applyProtection="1">
      <alignment horizontal="right" vertical="top"/>
    </xf>
    <xf numFmtId="49" fontId="9" fillId="0" borderId="107" xfId="0" applyNumberFormat="1" applyFont="1" applyBorder="1" applyAlignment="1" applyProtection="1">
      <alignment horizontal="right" vertical="top"/>
    </xf>
    <xf numFmtId="0" fontId="9" fillId="10" borderId="115" xfId="0" applyFont="1" applyFill="1" applyBorder="1" applyAlignment="1" applyProtection="1">
      <alignment horizontal="left"/>
    </xf>
    <xf numFmtId="0" fontId="9" fillId="10" borderId="116" xfId="0" applyFont="1" applyFill="1" applyBorder="1" applyAlignment="1" applyProtection="1">
      <alignment horizontal="left"/>
    </xf>
    <xf numFmtId="0" fontId="0" fillId="9" borderId="73" xfId="0" applyFill="1" applyBorder="1" applyAlignment="1" applyProtection="1">
      <alignment horizontal="left"/>
    </xf>
    <xf numFmtId="0" fontId="0" fillId="9" borderId="81" xfId="0" applyFill="1" applyBorder="1" applyAlignment="1" applyProtection="1">
      <alignment horizontal="left"/>
    </xf>
    <xf numFmtId="0" fontId="0" fillId="9" borderId="88" xfId="0" applyFill="1" applyBorder="1" applyAlignment="1" applyProtection="1">
      <alignment horizontal="left"/>
    </xf>
    <xf numFmtId="0" fontId="2" fillId="9" borderId="74" xfId="0" applyFont="1" applyFill="1" applyBorder="1" applyAlignment="1" applyProtection="1">
      <alignment horizontal="center"/>
    </xf>
    <xf numFmtId="0" fontId="2" fillId="9" borderId="75" xfId="0" applyFont="1" applyFill="1" applyBorder="1" applyAlignment="1" applyProtection="1">
      <alignment horizontal="center"/>
    </xf>
    <xf numFmtId="0" fontId="2" fillId="9" borderId="82" xfId="0" applyFont="1" applyFill="1" applyBorder="1" applyAlignment="1" applyProtection="1">
      <alignment horizontal="center"/>
    </xf>
    <xf numFmtId="0" fontId="2" fillId="9" borderId="0" xfId="0" applyFont="1" applyFill="1" applyBorder="1" applyAlignment="1" applyProtection="1">
      <alignment horizontal="center"/>
    </xf>
    <xf numFmtId="0" fontId="2" fillId="9" borderId="89" xfId="0" applyFont="1" applyFill="1" applyBorder="1" applyAlignment="1" applyProtection="1">
      <alignment horizontal="center"/>
    </xf>
    <xf numFmtId="0" fontId="2" fillId="9" borderId="72" xfId="0" applyFont="1" applyFill="1" applyBorder="1" applyAlignment="1" applyProtection="1">
      <alignment horizontal="center"/>
    </xf>
    <xf numFmtId="0" fontId="9" fillId="0" borderId="76" xfId="0" applyFont="1" applyBorder="1" applyAlignment="1" applyProtection="1">
      <alignment horizontal="center" wrapText="1"/>
    </xf>
    <xf numFmtId="0" fontId="9" fillId="0" borderId="83" xfId="0" applyFont="1" applyBorder="1" applyAlignment="1" applyProtection="1">
      <alignment horizontal="center" wrapText="1"/>
    </xf>
    <xf numFmtId="0" fontId="9" fillId="6" borderId="79" xfId="0" applyFont="1" applyFill="1" applyBorder="1" applyAlignment="1" applyProtection="1">
      <alignment horizontal="center"/>
    </xf>
    <xf numFmtId="0" fontId="9" fillId="6" borderId="77" xfId="0" applyFont="1" applyFill="1" applyBorder="1" applyAlignment="1" applyProtection="1">
      <alignment horizontal="center"/>
    </xf>
    <xf numFmtId="0" fontId="9" fillId="6" borderId="78" xfId="0" applyFont="1" applyFill="1" applyBorder="1" applyAlignment="1" applyProtection="1">
      <alignment horizontal="center"/>
    </xf>
    <xf numFmtId="0" fontId="9" fillId="6" borderId="86" xfId="0" applyFont="1" applyFill="1" applyBorder="1" applyAlignment="1" applyProtection="1">
      <alignment horizontal="center"/>
    </xf>
    <xf numFmtId="0" fontId="2" fillId="0" borderId="99" xfId="0" applyFont="1" applyBorder="1" applyAlignment="1" applyProtection="1">
      <alignment horizontal="center"/>
    </xf>
    <xf numFmtId="0" fontId="2" fillId="0" borderId="100" xfId="0" applyFont="1" applyBorder="1" applyAlignment="1" applyProtection="1">
      <alignment horizontal="center"/>
    </xf>
    <xf numFmtId="0" fontId="9" fillId="0" borderId="108" xfId="0" applyFont="1" applyBorder="1" applyAlignment="1" applyProtection="1">
      <alignment horizontal="left"/>
    </xf>
    <xf numFmtId="0" fontId="9" fillId="0" borderId="109" xfId="0" applyFont="1" applyBorder="1" applyAlignment="1" applyProtection="1">
      <alignment horizontal="left"/>
    </xf>
    <xf numFmtId="0" fontId="9" fillId="0" borderId="115" xfId="0" applyFont="1" applyBorder="1" applyAlignment="1" applyProtection="1">
      <alignment horizontal="left"/>
    </xf>
    <xf numFmtId="0" fontId="9" fillId="0" borderId="116" xfId="0" applyFont="1" applyBorder="1" applyAlignment="1" applyProtection="1">
      <alignment horizontal="left"/>
    </xf>
    <xf numFmtId="0" fontId="9" fillId="6" borderId="73" xfId="0" applyFont="1" applyFill="1" applyBorder="1" applyAlignment="1" applyProtection="1">
      <alignment horizontal="center"/>
    </xf>
    <xf numFmtId="49" fontId="9" fillId="0" borderId="91" xfId="0" applyNumberFormat="1" applyFont="1" applyBorder="1" applyAlignment="1" applyProtection="1">
      <alignment horizontal="center" vertical="top"/>
    </xf>
    <xf numFmtId="49" fontId="9" fillId="0" borderId="119" xfId="0" applyNumberFormat="1" applyFont="1" applyBorder="1" applyAlignment="1" applyProtection="1">
      <alignment horizontal="center" vertical="top"/>
    </xf>
    <xf numFmtId="0" fontId="0" fillId="0" borderId="119" xfId="0" applyBorder="1" applyAlignment="1">
      <alignment horizontal="center" vertical="top"/>
    </xf>
    <xf numFmtId="0" fontId="9" fillId="0" borderId="92" xfId="0" applyFont="1" applyFill="1" applyBorder="1" applyAlignment="1" applyProtection="1">
      <alignment horizontal="left" vertical="center" wrapText="1"/>
    </xf>
    <xf numFmtId="0" fontId="9" fillId="0" borderId="120" xfId="0" applyFont="1" applyFill="1" applyBorder="1" applyAlignment="1" applyProtection="1">
      <alignment horizontal="left" vertical="center" wrapText="1"/>
    </xf>
    <xf numFmtId="0" fontId="0" fillId="0" borderId="120" xfId="0" applyBorder="1" applyAlignment="1">
      <alignment horizontal="left" vertical="center" wrapText="1"/>
    </xf>
    <xf numFmtId="0" fontId="9" fillId="0" borderId="115" xfId="0" applyFont="1" applyBorder="1" applyAlignment="1" applyProtection="1">
      <alignment horizontal="center"/>
    </xf>
    <xf numFmtId="0" fontId="9" fillId="0" borderId="87" xfId="0" applyFont="1" applyBorder="1" applyAlignment="1" applyProtection="1">
      <alignment horizontal="center"/>
    </xf>
    <xf numFmtId="0" fontId="12" fillId="0" borderId="121" xfId="0" applyFont="1" applyBorder="1" applyAlignment="1" applyProtection="1">
      <alignment horizontal="left" vertical="top"/>
    </xf>
    <xf numFmtId="0" fontId="12" fillId="0" borderId="0" xfId="0" applyFont="1" applyBorder="1" applyAlignment="1" applyProtection="1">
      <alignment horizontal="left" vertical="top"/>
    </xf>
    <xf numFmtId="0" fontId="12" fillId="0" borderId="122" xfId="0" applyFont="1" applyBorder="1" applyAlignment="1" applyProtection="1">
      <alignment horizontal="left" vertical="top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3" fillId="6" borderId="94" xfId="0" applyFont="1" applyFill="1" applyBorder="1" applyAlignment="1" applyProtection="1">
      <alignment horizontal="left"/>
    </xf>
    <xf numFmtId="0" fontId="13" fillId="6" borderId="96" xfId="0" applyFont="1" applyFill="1" applyBorder="1" applyAlignment="1" applyProtection="1">
      <alignment horizontal="left"/>
    </xf>
    <xf numFmtId="49" fontId="13" fillId="6" borderId="108" xfId="0" applyNumberFormat="1" applyFont="1" applyFill="1" applyBorder="1" applyAlignment="1" applyProtection="1">
      <alignment horizontal="left" vertical="top"/>
    </xf>
    <xf numFmtId="49" fontId="13" fillId="6" borderId="80" xfId="0" applyNumberFormat="1" applyFont="1" applyFill="1" applyBorder="1" applyAlignment="1" applyProtection="1">
      <alignment horizontal="left" vertical="top"/>
    </xf>
    <xf numFmtId="49" fontId="13" fillId="11" borderId="124" xfId="0" applyNumberFormat="1" applyFont="1" applyFill="1" applyBorder="1" applyAlignment="1" applyProtection="1">
      <alignment horizontal="left" wrapText="1"/>
    </xf>
    <xf numFmtId="49" fontId="13" fillId="11" borderId="205" xfId="0" applyNumberFormat="1" applyFont="1" applyFill="1" applyBorder="1" applyAlignment="1" applyProtection="1">
      <alignment horizontal="left" wrapText="1"/>
    </xf>
    <xf numFmtId="49" fontId="13" fillId="11" borderId="84" xfId="0" applyNumberFormat="1" applyFont="1" applyFill="1" applyBorder="1" applyAlignment="1" applyProtection="1">
      <alignment horizontal="left"/>
    </xf>
    <xf numFmtId="49" fontId="13" fillId="11" borderId="85" xfId="0" applyNumberFormat="1" applyFont="1" applyFill="1" applyBorder="1" applyAlignment="1" applyProtection="1">
      <alignment horizontal="left"/>
    </xf>
    <xf numFmtId="49" fontId="13" fillId="6" borderId="115" xfId="0" applyNumberFormat="1" applyFont="1" applyFill="1" applyBorder="1" applyAlignment="1" applyProtection="1">
      <alignment horizontal="left" vertical="top" wrapText="1"/>
    </xf>
    <xf numFmtId="49" fontId="13" fillId="6" borderId="87" xfId="0" applyNumberFormat="1" applyFont="1" applyFill="1" applyBorder="1" applyAlignment="1" applyProtection="1">
      <alignment horizontal="left" vertical="top" wrapText="1"/>
    </xf>
    <xf numFmtId="49" fontId="13" fillId="11" borderId="115" xfId="0" applyNumberFormat="1" applyFont="1" applyFill="1" applyBorder="1" applyAlignment="1" applyProtection="1">
      <alignment horizontal="left" wrapText="1"/>
    </xf>
    <xf numFmtId="49" fontId="27" fillId="11" borderId="87" xfId="0" applyNumberFormat="1" applyFont="1" applyFill="1" applyBorder="1" applyAlignment="1" applyProtection="1">
      <alignment horizontal="left" wrapText="1"/>
    </xf>
    <xf numFmtId="0" fontId="4" fillId="0" borderId="11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top"/>
    </xf>
    <xf numFmtId="0" fontId="9" fillId="0" borderId="36" xfId="0" applyFont="1" applyBorder="1" applyAlignment="1" applyProtection="1">
      <alignment horizontal="center" vertical="top"/>
    </xf>
    <xf numFmtId="0" fontId="4" fillId="0" borderId="45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49" fontId="6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>
      <alignment horizontal="center"/>
    </xf>
    <xf numFmtId="2" fontId="4" fillId="3" borderId="41" xfId="0" applyNumberFormat="1" applyFont="1" applyFill="1" applyBorder="1" applyAlignment="1" applyProtection="1">
      <alignment horizontal="center" vertical="top"/>
    </xf>
    <xf numFmtId="0" fontId="4" fillId="2" borderId="2" xfId="0" applyFont="1" applyFill="1" applyBorder="1" applyAlignment="1" applyProtection="1">
      <alignment horizontal="center"/>
    </xf>
    <xf numFmtId="0" fontId="2" fillId="0" borderId="53" xfId="0" applyFont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left"/>
    </xf>
    <xf numFmtId="0" fontId="9" fillId="0" borderId="5" xfId="0" applyFont="1" applyBorder="1" applyAlignment="1" applyProtection="1">
      <alignment horizontal="left" vertical="top"/>
    </xf>
    <xf numFmtId="2" fontId="4" fillId="3" borderId="69" xfId="0" applyNumberFormat="1" applyFont="1" applyFill="1" applyBorder="1" applyAlignment="1" applyProtection="1">
      <alignment horizontal="center" vertical="center"/>
    </xf>
    <xf numFmtId="2" fontId="4" fillId="3" borderId="41" xfId="0" applyNumberFormat="1" applyFont="1" applyFill="1" applyBorder="1" applyAlignment="1" applyProtection="1">
      <alignment horizontal="center" vertical="center"/>
    </xf>
    <xf numFmtId="9" fontId="4" fillId="3" borderId="41" xfId="0" applyNumberFormat="1" applyFont="1" applyFill="1" applyBorder="1" applyAlignment="1" applyProtection="1">
      <alignment horizontal="center" vertical="center"/>
    </xf>
    <xf numFmtId="2" fontId="4" fillId="3" borderId="43" xfId="0" applyNumberFormat="1" applyFont="1" applyFill="1" applyBorder="1" applyAlignment="1" applyProtection="1">
      <alignment horizontal="center" vertical="top"/>
    </xf>
    <xf numFmtId="9" fontId="4" fillId="3" borderId="55" xfId="0" applyNumberFormat="1" applyFont="1" applyFill="1" applyBorder="1" applyAlignment="1" applyProtection="1">
      <alignment horizontal="center" vertical="center"/>
    </xf>
    <xf numFmtId="9" fontId="4" fillId="3" borderId="207" xfId="0" applyNumberFormat="1" applyFont="1" applyFill="1" applyBorder="1" applyAlignment="1" applyProtection="1">
      <alignment horizontal="center" vertical="center"/>
    </xf>
    <xf numFmtId="9" fontId="4" fillId="3" borderId="208" xfId="0" applyNumberFormat="1" applyFont="1" applyFill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9" fillId="12" borderId="36" xfId="0" applyFont="1" applyFill="1" applyBorder="1" applyAlignment="1" applyProtection="1">
      <alignment horizontal="left" vertical="top"/>
    </xf>
    <xf numFmtId="2" fontId="4" fillId="3" borderId="60" xfId="0" applyNumberFormat="1" applyFont="1" applyFill="1" applyBorder="1" applyAlignment="1" applyProtection="1">
      <alignment horizontal="center" vertical="center"/>
    </xf>
    <xf numFmtId="0" fontId="1" fillId="0" borderId="10" xfId="1" applyFont="1" applyBorder="1" applyAlignment="1" applyProtection="1">
      <alignment horizontal="center" wrapText="1"/>
    </xf>
    <xf numFmtId="0" fontId="6" fillId="0" borderId="0" xfId="1" applyFont="1" applyBorder="1" applyAlignment="1">
      <alignment horizontal="left" wrapText="1"/>
    </xf>
    <xf numFmtId="0" fontId="6" fillId="0" borderId="1" xfId="1" applyFont="1" applyBorder="1" applyAlignment="1" applyProtection="1">
      <alignment horizontal="center" wrapText="1"/>
      <protection locked="0"/>
    </xf>
    <xf numFmtId="0" fontId="15" fillId="0" borderId="70" xfId="1" applyFont="1" applyBorder="1" applyAlignment="1">
      <alignment horizontal="center" vertical="top" wrapText="1"/>
    </xf>
    <xf numFmtId="0" fontId="6" fillId="0" borderId="0" xfId="1" applyFont="1" applyBorder="1" applyAlignment="1" applyProtection="1">
      <alignment horizontal="center" wrapText="1"/>
    </xf>
    <xf numFmtId="0" fontId="16" fillId="0" borderId="10" xfId="1" applyFont="1" applyBorder="1" applyAlignment="1" applyProtection="1">
      <alignment horizontal="center" vertical="center"/>
    </xf>
    <xf numFmtId="0" fontId="16" fillId="0" borderId="42" xfId="1" applyFont="1" applyBorder="1" applyAlignment="1" applyProtection="1">
      <alignment horizontal="center" vertical="center"/>
    </xf>
    <xf numFmtId="0" fontId="1" fillId="0" borderId="63" xfId="1" applyFont="1" applyBorder="1" applyAlignment="1" applyProtection="1">
      <alignment horizontal="center" vertical="center"/>
    </xf>
    <xf numFmtId="0" fontId="1" fillId="0" borderId="37" xfId="1" applyFont="1" applyBorder="1" applyAlignment="1" applyProtection="1">
      <alignment horizontal="center" vertical="center" wrapText="1"/>
    </xf>
    <xf numFmtId="0" fontId="1" fillId="0" borderId="15" xfId="1" applyBorder="1" applyAlignment="1" applyProtection="1">
      <alignment horizontal="center" vertical="center"/>
    </xf>
    <xf numFmtId="0" fontId="1" fillId="0" borderId="14" xfId="1" applyFont="1" applyBorder="1" applyAlignment="1" applyProtection="1">
      <alignment horizontal="left" vertical="center"/>
    </xf>
    <xf numFmtId="0" fontId="16" fillId="0" borderId="40" xfId="1" applyFont="1" applyBorder="1" applyAlignment="1" applyProtection="1">
      <alignment horizontal="center" vertical="center"/>
    </xf>
    <xf numFmtId="0" fontId="1" fillId="3" borderId="44" xfId="1" applyFill="1" applyBorder="1" applyAlignment="1" applyProtection="1">
      <alignment horizontal="right"/>
    </xf>
    <xf numFmtId="0" fontId="1" fillId="3" borderId="55" xfId="1" applyFill="1" applyBorder="1" applyAlignment="1" applyProtection="1">
      <alignment horizontal="right" vertical="top"/>
    </xf>
    <xf numFmtId="0" fontId="1" fillId="0" borderId="2" xfId="1" applyFont="1" applyBorder="1" applyAlignment="1" applyProtection="1">
      <alignment horizontal="center" vertical="center" wrapText="1"/>
    </xf>
    <xf numFmtId="0" fontId="1" fillId="0" borderId="23" xfId="1" applyFont="1" applyBorder="1" applyAlignment="1" applyProtection="1">
      <alignment horizontal="left" vertical="center"/>
    </xf>
    <xf numFmtId="0" fontId="1" fillId="3" borderId="46" xfId="1" applyFill="1" applyBorder="1" applyAlignment="1" applyProtection="1">
      <alignment horizontal="right"/>
    </xf>
    <xf numFmtId="0" fontId="1" fillId="0" borderId="68" xfId="1" applyFont="1" applyBorder="1" applyAlignment="1" applyProtection="1">
      <alignment horizontal="center" vertical="center" wrapText="1"/>
    </xf>
    <xf numFmtId="0" fontId="1" fillId="0" borderId="156" xfId="1" applyBorder="1" applyAlignment="1" applyProtection="1">
      <alignment horizontal="center" vertical="center"/>
    </xf>
    <xf numFmtId="0" fontId="1" fillId="0" borderId="43" xfId="1" applyFont="1" applyBorder="1" applyAlignment="1" applyProtection="1">
      <alignment horizontal="left" wrapText="1"/>
    </xf>
    <xf numFmtId="0" fontId="1" fillId="0" borderId="14" xfId="1" applyFont="1" applyBorder="1" applyAlignment="1" applyProtection="1">
      <alignment horizontal="left" wrapText="1"/>
    </xf>
    <xf numFmtId="0" fontId="1" fillId="0" borderId="1" xfId="1" applyFont="1" applyBorder="1" applyAlignment="1" applyProtection="1">
      <alignment horizontal="center"/>
      <protection locked="0"/>
    </xf>
    <xf numFmtId="0" fontId="18" fillId="0" borderId="0" xfId="1" applyFont="1" applyBorder="1" applyAlignment="1">
      <alignment horizontal="center" wrapText="1"/>
    </xf>
    <xf numFmtId="0" fontId="19" fillId="0" borderId="70" xfId="1" applyFont="1" applyBorder="1" applyAlignment="1">
      <alignment horizontal="center" vertical="top" wrapText="1"/>
    </xf>
    <xf numFmtId="0" fontId="18" fillId="0" borderId="0" xfId="1" applyFont="1" applyBorder="1" applyAlignment="1" applyProtection="1">
      <alignment horizontal="center" wrapText="1"/>
    </xf>
    <xf numFmtId="0" fontId="1" fillId="0" borderId="149" xfId="1" applyFont="1" applyBorder="1" applyAlignment="1" applyProtection="1">
      <alignment horizontal="center" vertical="center"/>
    </xf>
    <xf numFmtId="0" fontId="1" fillId="0" borderId="153" xfId="1" applyFont="1" applyBorder="1" applyAlignment="1" applyProtection="1">
      <alignment horizontal="center" vertical="center"/>
    </xf>
    <xf numFmtId="0" fontId="1" fillId="0" borderId="150" xfId="1" applyFont="1" applyBorder="1" applyAlignment="1" applyProtection="1">
      <alignment horizontal="center" vertical="center"/>
    </xf>
    <xf numFmtId="0" fontId="1" fillId="0" borderId="9" xfId="1" applyFont="1" applyBorder="1" applyAlignment="1" applyProtection="1">
      <alignment horizontal="center" vertical="center"/>
    </xf>
    <xf numFmtId="0" fontId="6" fillId="0" borderId="142" xfId="0" applyFont="1" applyBorder="1" applyAlignment="1" applyProtection="1">
      <alignment horizontal="center" vertical="center" wrapText="1"/>
    </xf>
    <xf numFmtId="0" fontId="6" fillId="0" borderId="199" xfId="0" applyFont="1" applyBorder="1" applyAlignment="1" applyProtection="1">
      <alignment horizontal="center" vertical="center" wrapText="1"/>
    </xf>
    <xf numFmtId="0" fontId="19" fillId="0" borderId="0" xfId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36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vertical="top" wrapText="1"/>
    </xf>
    <xf numFmtId="0" fontId="2" fillId="0" borderId="41" xfId="0" applyFont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 wrapText="1"/>
    </xf>
    <xf numFmtId="0" fontId="2" fillId="0" borderId="59" xfId="0" applyFont="1" applyBorder="1" applyAlignment="1" applyProtection="1">
      <alignment horizontal="center" vertical="center" wrapText="1"/>
    </xf>
    <xf numFmtId="0" fontId="2" fillId="0" borderId="175" xfId="0" applyFont="1" applyBorder="1" applyAlignment="1" applyProtection="1">
      <alignment horizontal="center" vertical="center" wrapText="1"/>
    </xf>
    <xf numFmtId="0" fontId="2" fillId="0" borderId="176" xfId="0" applyFont="1" applyBorder="1" applyAlignment="1" applyProtection="1">
      <alignment horizontal="center" vertical="center" wrapText="1"/>
    </xf>
    <xf numFmtId="0" fontId="2" fillId="0" borderId="177" xfId="0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2" fillId="0" borderId="38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/>
    </xf>
    <xf numFmtId="0" fontId="0" fillId="0" borderId="37" xfId="0" applyFont="1" applyBorder="1" applyAlignment="1" applyProtection="1">
      <alignment horizontal="left" vertical="top" wrapText="1"/>
    </xf>
    <xf numFmtId="49" fontId="0" fillId="0" borderId="2" xfId="0" applyNumberFormat="1" applyBorder="1" applyAlignment="1" applyProtection="1">
      <alignment horizontal="left" vertical="top" wrapText="1"/>
    </xf>
    <xf numFmtId="49" fontId="0" fillId="0" borderId="2" xfId="0" applyNumberFormat="1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left"/>
    </xf>
    <xf numFmtId="0" fontId="0" fillId="0" borderId="5" xfId="0" applyFont="1" applyBorder="1" applyAlignment="1" applyProtection="1">
      <alignment horizontal="left" wrapText="1"/>
    </xf>
    <xf numFmtId="0" fontId="0" fillId="0" borderId="57" xfId="0" applyFont="1" applyBorder="1" applyAlignment="1" applyProtection="1">
      <alignment horizontal="left" vertical="top" wrapText="1"/>
    </xf>
    <xf numFmtId="0" fontId="0" fillId="0" borderId="37" xfId="0" applyFont="1" applyBorder="1" applyAlignment="1" applyProtection="1">
      <alignment horizontal="left" vertical="top"/>
    </xf>
  </cellXfs>
  <cellStyles count="2">
    <cellStyle name="Обычный" xfId="0" builtinId="0"/>
    <cellStyle name="Обычный_Реестр и иные ф-ции и адвокатирование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topLeftCell="A7" zoomScale="75" zoomScaleNormal="75" zoomScaleSheetLayoutView="75" workbookViewId="0">
      <selection activeCell="I15" sqref="I15"/>
    </sheetView>
  </sheetViews>
  <sheetFormatPr defaultRowHeight="12.75"/>
  <cols>
    <col min="1" max="1" width="3" customWidth="1"/>
    <col min="2" max="2" width="6.7109375" style="1" customWidth="1"/>
    <col min="3" max="3" width="88.85546875" customWidth="1"/>
    <col min="4" max="4" width="29.85546875" customWidth="1"/>
    <col min="5" max="8" width="10.28515625" customWidth="1"/>
  </cols>
  <sheetData>
    <row r="1" spans="1:14" ht="24.75" customHeight="1">
      <c r="C1" s="573" t="s">
        <v>237</v>
      </c>
      <c r="D1" s="574"/>
      <c r="E1" s="574"/>
    </row>
    <row r="2" spans="1:14" ht="12.75" customHeight="1">
      <c r="B2" s="575" t="s">
        <v>0</v>
      </c>
      <c r="C2" s="575"/>
      <c r="D2" s="575"/>
      <c r="E2" s="575"/>
      <c r="F2" s="575"/>
    </row>
    <row r="3" spans="1:14" ht="17.25" customHeight="1">
      <c r="B3" s="576" t="s">
        <v>1</v>
      </c>
      <c r="C3" s="576"/>
      <c r="D3" s="2"/>
      <c r="E3" s="3"/>
      <c r="F3" s="3"/>
    </row>
    <row r="4" spans="1:14" ht="12.75" customHeight="1">
      <c r="A4" t="s">
        <v>2</v>
      </c>
      <c r="B4" s="577" t="s">
        <v>3</v>
      </c>
      <c r="C4" s="577"/>
      <c r="D4" s="577"/>
      <c r="E4" s="577"/>
      <c r="F4" s="577"/>
      <c r="G4" s="577"/>
      <c r="H4" s="577"/>
    </row>
    <row r="5" spans="1:14" ht="37.5" customHeight="1">
      <c r="B5" s="577"/>
      <c r="C5" s="577"/>
      <c r="D5" s="577"/>
      <c r="E5" s="577"/>
      <c r="F5" s="577"/>
      <c r="G5" s="577"/>
      <c r="H5" s="577"/>
    </row>
    <row r="6" spans="1:14" ht="13.5" customHeight="1">
      <c r="B6" s="4"/>
      <c r="C6" s="4"/>
      <c r="D6" s="4"/>
      <c r="K6" s="582"/>
      <c r="L6" s="582"/>
      <c r="M6" s="582"/>
      <c r="N6" s="582"/>
    </row>
    <row r="7" spans="1:14" ht="15.75">
      <c r="B7" s="5"/>
      <c r="C7" s="5" t="s">
        <v>4</v>
      </c>
      <c r="D7" s="6" t="s">
        <v>5</v>
      </c>
      <c r="E7" s="7">
        <v>40909</v>
      </c>
      <c r="F7" s="8" t="s">
        <v>6</v>
      </c>
      <c r="G7" s="9">
        <v>40999</v>
      </c>
      <c r="H7" s="10"/>
      <c r="K7" s="582"/>
      <c r="L7" s="582"/>
      <c r="M7" s="582"/>
      <c r="N7" s="582"/>
    </row>
    <row r="8" spans="1:14" ht="15.75">
      <c r="B8" s="5"/>
      <c r="C8" s="5"/>
      <c r="D8" s="5"/>
      <c r="G8" s="10"/>
      <c r="H8" s="10"/>
      <c r="K8" s="582"/>
      <c r="L8" s="582"/>
      <c r="M8" s="582"/>
      <c r="N8" s="582"/>
    </row>
    <row r="9" spans="1:14" ht="30.75" customHeight="1">
      <c r="B9" s="11"/>
      <c r="C9" s="583" t="s">
        <v>7</v>
      </c>
      <c r="D9" s="583"/>
      <c r="E9" s="583"/>
      <c r="F9" s="583"/>
      <c r="G9" s="583"/>
      <c r="H9" s="12"/>
      <c r="K9" s="582"/>
      <c r="L9" s="582"/>
      <c r="M9" s="582"/>
      <c r="N9" s="582"/>
    </row>
    <row r="10" spans="1:14">
      <c r="B10" s="11"/>
      <c r="C10" s="12"/>
      <c r="D10" s="12"/>
      <c r="E10" s="12"/>
      <c r="F10" s="12"/>
      <c r="G10" s="12"/>
      <c r="H10" s="12"/>
      <c r="K10" s="582"/>
      <c r="L10" s="582"/>
      <c r="M10" s="582"/>
      <c r="N10" s="582"/>
    </row>
    <row r="11" spans="1:14">
      <c r="B11" s="13"/>
      <c r="C11" s="14"/>
      <c r="D11" s="14"/>
      <c r="E11" s="15" t="s">
        <v>8</v>
      </c>
      <c r="F11" s="15" t="s">
        <v>9</v>
      </c>
      <c r="G11" s="16" t="s">
        <v>10</v>
      </c>
      <c r="H11" s="17" t="s">
        <v>11</v>
      </c>
      <c r="K11" s="582"/>
      <c r="L11" s="582"/>
      <c r="M11" s="582"/>
      <c r="N11" s="582"/>
    </row>
    <row r="12" spans="1:14">
      <c r="B12" s="18" t="s">
        <v>12</v>
      </c>
      <c r="C12" s="15" t="s">
        <v>13</v>
      </c>
      <c r="D12" s="15"/>
      <c r="E12" s="15">
        <v>1</v>
      </c>
      <c r="F12" s="15">
        <v>2</v>
      </c>
      <c r="G12" s="16">
        <v>3</v>
      </c>
      <c r="H12" s="19">
        <v>4</v>
      </c>
    </row>
    <row r="13" spans="1:14" ht="15">
      <c r="B13" s="20" t="s">
        <v>14</v>
      </c>
      <c r="C13" s="584" t="s">
        <v>15</v>
      </c>
      <c r="D13" s="584"/>
      <c r="E13" s="21">
        <v>2</v>
      </c>
      <c r="F13" s="21">
        <v>14</v>
      </c>
      <c r="G13" s="22">
        <v>32</v>
      </c>
      <c r="H13" s="23">
        <f>SUM(E13:G13)</f>
        <v>48</v>
      </c>
    </row>
    <row r="14" spans="1:14" ht="15">
      <c r="B14" s="24" t="s">
        <v>16</v>
      </c>
      <c r="C14" s="578" t="s">
        <v>17</v>
      </c>
      <c r="D14" s="578"/>
      <c r="E14" s="25"/>
      <c r="F14" s="26">
        <v>2</v>
      </c>
      <c r="G14" s="27">
        <v>13</v>
      </c>
      <c r="H14" s="28">
        <v>15</v>
      </c>
    </row>
    <row r="15" spans="1:14" ht="15">
      <c r="B15" s="29" t="s">
        <v>18</v>
      </c>
      <c r="C15" s="578" t="s">
        <v>19</v>
      </c>
      <c r="D15" s="578"/>
      <c r="E15" s="26"/>
      <c r="F15" s="26"/>
      <c r="G15" s="30">
        <v>3</v>
      </c>
      <c r="H15" s="28">
        <f t="shared" ref="H14:H18" si="0">SUM(E15:G15)</f>
        <v>3</v>
      </c>
    </row>
    <row r="16" spans="1:14" ht="15">
      <c r="B16" s="29" t="s">
        <v>20</v>
      </c>
      <c r="C16" s="521" t="s">
        <v>185</v>
      </c>
      <c r="D16" s="521"/>
      <c r="E16" s="26"/>
      <c r="F16" s="26">
        <v>1</v>
      </c>
      <c r="G16" s="524">
        <v>2</v>
      </c>
      <c r="H16" s="28">
        <v>3</v>
      </c>
    </row>
    <row r="17" spans="2:8" ht="15">
      <c r="B17" s="29" t="s">
        <v>22</v>
      </c>
      <c r="C17" s="578" t="s">
        <v>21</v>
      </c>
      <c r="D17" s="578"/>
      <c r="E17" s="26">
        <v>2</v>
      </c>
      <c r="F17" s="26">
        <v>12</v>
      </c>
      <c r="G17" s="523">
        <v>10</v>
      </c>
      <c r="H17" s="28">
        <f t="shared" si="0"/>
        <v>24</v>
      </c>
    </row>
    <row r="18" spans="2:8" ht="15">
      <c r="B18" s="580" t="s">
        <v>25</v>
      </c>
      <c r="C18" s="578" t="s">
        <v>23</v>
      </c>
      <c r="D18" s="578"/>
      <c r="E18" s="26"/>
      <c r="F18" s="26"/>
      <c r="G18" s="27">
        <v>6</v>
      </c>
      <c r="H18" s="28">
        <f t="shared" si="0"/>
        <v>6</v>
      </c>
    </row>
    <row r="19" spans="2:8" ht="15">
      <c r="B19" s="580"/>
      <c r="C19" s="581" t="s">
        <v>24</v>
      </c>
      <c r="D19" s="581"/>
      <c r="E19" s="31">
        <f>IF((E17+E18)=0,0,E18/(E17+E18))</f>
        <v>0</v>
      </c>
      <c r="F19" s="31">
        <f>IF((F17+F18)=0,0,F18/(F17+F18))</f>
        <v>0</v>
      </c>
      <c r="G19" s="32">
        <f>IF((G17+G18)=0,0,G18/(G17+G18))</f>
        <v>0.375</v>
      </c>
      <c r="H19" s="33">
        <f>IF((H17+H18)=0,0,H18/(H17+H18))</f>
        <v>0.2</v>
      </c>
    </row>
    <row r="20" spans="2:8" ht="30" customHeight="1">
      <c r="B20" s="522" t="s">
        <v>186</v>
      </c>
      <c r="C20" s="579" t="s">
        <v>182</v>
      </c>
      <c r="D20" s="579"/>
      <c r="E20" s="35">
        <v>2</v>
      </c>
      <c r="F20" s="35">
        <v>2</v>
      </c>
      <c r="G20" s="36">
        <v>6</v>
      </c>
      <c r="H20" s="28">
        <f>E20+F20+G20</f>
        <v>10</v>
      </c>
    </row>
    <row r="21" spans="2:8" ht="15">
      <c r="B21" s="580" t="s">
        <v>187</v>
      </c>
      <c r="C21" s="578" t="s">
        <v>26</v>
      </c>
      <c r="D21" s="578"/>
      <c r="E21" s="26">
        <v>2</v>
      </c>
      <c r="F21" s="26">
        <v>2</v>
      </c>
      <c r="G21" s="27">
        <v>6</v>
      </c>
      <c r="H21" s="28">
        <f>E21+F21+G21</f>
        <v>10</v>
      </c>
    </row>
    <row r="22" spans="2:8" ht="30" customHeight="1">
      <c r="B22" s="580"/>
      <c r="C22" s="592" t="s">
        <v>27</v>
      </c>
      <c r="D22" s="592"/>
      <c r="E22" s="31">
        <f>IF((E13-E14)=0,0,E21/(E13-E14))</f>
        <v>1</v>
      </c>
      <c r="F22" s="31">
        <f>IF((F13-F14)=0,0,F21/(F13-F14))</f>
        <v>0.16666666666666666</v>
      </c>
      <c r="G22" s="32">
        <f>IF((G13-G14)=0,0,G21/(G13-G14))</f>
        <v>0.31578947368421051</v>
      </c>
      <c r="H22" s="33">
        <f>IF((H13-H14)=0,0,H21/(H13-H14))</f>
        <v>0.30303030303030304</v>
      </c>
    </row>
    <row r="23" spans="2:8" ht="30" customHeight="1">
      <c r="B23" s="38" t="s">
        <v>188</v>
      </c>
      <c r="C23" s="593" t="s">
        <v>232</v>
      </c>
      <c r="D23" s="593"/>
      <c r="E23" s="39">
        <v>2</v>
      </c>
      <c r="F23" s="39">
        <v>2</v>
      </c>
      <c r="G23" s="40">
        <v>6</v>
      </c>
      <c r="H23" s="28">
        <f>E23+F23+G23</f>
        <v>10</v>
      </c>
    </row>
    <row r="24" spans="2:8" ht="29.25" customHeight="1">
      <c r="B24" s="594" t="s">
        <v>189</v>
      </c>
      <c r="C24" s="595" t="s">
        <v>198</v>
      </c>
      <c r="D24" s="34" t="s">
        <v>28</v>
      </c>
      <c r="E24" s="41"/>
      <c r="F24" s="41"/>
      <c r="G24" s="42">
        <v>1</v>
      </c>
      <c r="H24" s="28">
        <f>E24+F24+G24</f>
        <v>1</v>
      </c>
    </row>
    <row r="25" spans="2:8" ht="15">
      <c r="B25" s="594"/>
      <c r="C25" s="595"/>
      <c r="D25" s="34" t="s">
        <v>159</v>
      </c>
      <c r="E25" s="41"/>
      <c r="F25" s="41"/>
      <c r="G25" s="42"/>
      <c r="H25" s="28">
        <f>E25+F25+G25</f>
        <v>0</v>
      </c>
    </row>
    <row r="26" spans="2:8" ht="15">
      <c r="B26" s="594"/>
      <c r="C26" s="595"/>
      <c r="D26" s="34"/>
      <c r="E26" s="41"/>
      <c r="F26" s="41"/>
      <c r="G26" s="42"/>
      <c r="H26" s="569">
        <f>E26+F26</f>
        <v>0</v>
      </c>
    </row>
    <row r="27" spans="2:8" ht="15">
      <c r="B27" s="594"/>
      <c r="C27" s="595"/>
      <c r="D27" s="37" t="s">
        <v>29</v>
      </c>
      <c r="E27" s="43">
        <f>E24+E25</f>
        <v>0</v>
      </c>
      <c r="F27" s="43">
        <f t="shared" ref="F27:G27" si="1">F24+F25</f>
        <v>0</v>
      </c>
      <c r="G27" s="43">
        <f t="shared" si="1"/>
        <v>1</v>
      </c>
      <c r="H27" s="28">
        <f>H24+H25</f>
        <v>1</v>
      </c>
    </row>
    <row r="28" spans="2:8" ht="15">
      <c r="B28" s="29" t="s">
        <v>190</v>
      </c>
      <c r="C28" s="596" t="s">
        <v>30</v>
      </c>
      <c r="D28" s="597"/>
      <c r="E28" s="44"/>
      <c r="F28" s="44"/>
      <c r="G28" s="44"/>
      <c r="H28" s="45">
        <f>E28+F28+G28</f>
        <v>0</v>
      </c>
    </row>
    <row r="29" spans="2:8" ht="15" customHeight="1">
      <c r="B29" s="585" t="s">
        <v>31</v>
      </c>
      <c r="C29" s="586"/>
      <c r="D29" s="586"/>
      <c r="E29" s="586"/>
      <c r="F29" s="586"/>
      <c r="G29" s="586"/>
      <c r="H29" s="587"/>
    </row>
    <row r="30" spans="2:8" ht="14.25">
      <c r="B30" s="46" t="s">
        <v>191</v>
      </c>
      <c r="C30" s="588" t="s">
        <v>32</v>
      </c>
      <c r="D30" s="589"/>
      <c r="E30" s="47"/>
      <c r="F30" s="47"/>
      <c r="G30" s="48"/>
      <c r="H30" s="49">
        <f>E30+F30+G30</f>
        <v>0</v>
      </c>
    </row>
    <row r="31" spans="2:8" ht="14.25">
      <c r="B31" s="51" t="s">
        <v>192</v>
      </c>
      <c r="C31" s="590" t="s">
        <v>33</v>
      </c>
      <c r="D31" s="591"/>
      <c r="E31" s="52"/>
      <c r="F31" s="52"/>
      <c r="G31" s="53"/>
      <c r="H31" s="50">
        <f>E31+F31+G31</f>
        <v>0</v>
      </c>
    </row>
    <row r="32" spans="2:8" ht="14.25">
      <c r="B32" s="51" t="s">
        <v>193</v>
      </c>
      <c r="C32" s="590" t="s">
        <v>183</v>
      </c>
      <c r="D32" s="591"/>
      <c r="E32" s="52"/>
      <c r="F32" s="52"/>
      <c r="G32" s="53"/>
      <c r="H32" s="50">
        <f t="shared" ref="H32:H36" si="2">E32+F32+G32</f>
        <v>0</v>
      </c>
    </row>
    <row r="33" spans="2:8" ht="14.25">
      <c r="B33" s="299" t="s">
        <v>194</v>
      </c>
      <c r="C33" s="603" t="s">
        <v>177</v>
      </c>
      <c r="D33" s="604"/>
      <c r="E33" s="297"/>
      <c r="F33" s="297"/>
      <c r="G33" s="298"/>
      <c r="H33" s="50">
        <f t="shared" si="2"/>
        <v>0</v>
      </c>
    </row>
    <row r="34" spans="2:8" ht="13.5" customHeight="1">
      <c r="B34" s="54" t="s">
        <v>195</v>
      </c>
      <c r="C34" s="599" t="s">
        <v>184</v>
      </c>
      <c r="D34" s="600"/>
      <c r="E34" s="55"/>
      <c r="F34" s="55"/>
      <c r="G34" s="56"/>
      <c r="H34" s="28">
        <f t="shared" si="2"/>
        <v>0</v>
      </c>
    </row>
    <row r="35" spans="2:8" ht="13.5" customHeight="1">
      <c r="B35" s="51" t="s">
        <v>196</v>
      </c>
      <c r="C35" s="601" t="s">
        <v>34</v>
      </c>
      <c r="D35" s="602"/>
      <c r="E35" s="52"/>
      <c r="F35" s="52"/>
      <c r="G35" s="53"/>
      <c r="H35" s="28">
        <f t="shared" si="2"/>
        <v>0</v>
      </c>
    </row>
    <row r="36" spans="2:8" ht="13.5" customHeight="1">
      <c r="B36" s="57" t="s">
        <v>197</v>
      </c>
      <c r="C36" s="605" t="s">
        <v>35</v>
      </c>
      <c r="D36" s="606"/>
      <c r="E36" s="58">
        <v>2</v>
      </c>
      <c r="F36" s="58">
        <v>2</v>
      </c>
      <c r="G36" s="59">
        <v>6</v>
      </c>
      <c r="H36" s="45">
        <f t="shared" si="2"/>
        <v>10</v>
      </c>
    </row>
    <row r="37" spans="2:8" ht="13.5" customHeight="1">
      <c r="B37" s="11"/>
      <c r="C37" s="12"/>
      <c r="D37" s="12"/>
      <c r="E37" s="12"/>
      <c r="F37" s="12"/>
      <c r="G37" s="12"/>
      <c r="H37" s="12"/>
    </row>
    <row r="38" spans="2:8" ht="13.5" customHeight="1">
      <c r="B38" s="11"/>
      <c r="C38" s="12"/>
      <c r="D38" s="12"/>
      <c r="E38" s="12"/>
      <c r="F38" s="12"/>
      <c r="G38" s="12"/>
      <c r="H38" s="12"/>
    </row>
    <row r="39" spans="2:8">
      <c r="B39" s="60" t="s">
        <v>36</v>
      </c>
      <c r="C39" s="61" t="s">
        <v>37</v>
      </c>
      <c r="D39" s="62"/>
      <c r="E39" s="62" t="s">
        <v>38</v>
      </c>
      <c r="F39" s="12"/>
      <c r="G39" s="12"/>
      <c r="H39" s="12"/>
    </row>
    <row r="40" spans="2:8">
      <c r="B40" s="63" t="s">
        <v>39</v>
      </c>
      <c r="C40" s="16" t="s">
        <v>40</v>
      </c>
      <c r="D40" s="64"/>
      <c r="E40" s="65">
        <v>5</v>
      </c>
      <c r="F40" s="12"/>
      <c r="G40" s="12"/>
      <c r="H40" s="12"/>
    </row>
    <row r="41" spans="2:8">
      <c r="B41" s="66">
        <v>8</v>
      </c>
      <c r="C41" s="67" t="s">
        <v>41</v>
      </c>
      <c r="D41" s="68"/>
      <c r="E41" s="69">
        <v>35</v>
      </c>
      <c r="F41" s="12"/>
      <c r="G41" s="12"/>
      <c r="H41" s="12"/>
    </row>
    <row r="42" spans="2:8">
      <c r="B42" s="70">
        <v>9</v>
      </c>
      <c r="C42" s="71" t="s">
        <v>42</v>
      </c>
      <c r="D42" s="72"/>
      <c r="E42" s="73">
        <f>IF(E41=0,0,H13/E41)</f>
        <v>1.3714285714285714</v>
      </c>
      <c r="F42" s="12"/>
      <c r="G42" s="12"/>
      <c r="H42" s="12"/>
    </row>
    <row r="43" spans="2:8">
      <c r="B43" s="11"/>
      <c r="C43" s="12"/>
      <c r="D43" s="12"/>
      <c r="E43" s="12"/>
      <c r="F43" s="12"/>
      <c r="G43" s="12"/>
      <c r="H43" s="12"/>
    </row>
    <row r="45" spans="2:8">
      <c r="B45" s="74" t="s">
        <v>43</v>
      </c>
    </row>
    <row r="46" spans="2:8" ht="26.25" customHeight="1">
      <c r="B46" s="75" t="s">
        <v>44</v>
      </c>
      <c r="C46" s="598" t="s">
        <v>45</v>
      </c>
      <c r="D46" s="598"/>
      <c r="E46" s="598"/>
      <c r="F46" s="598"/>
      <c r="G46" s="598"/>
    </row>
    <row r="47" spans="2:8">
      <c r="B47" s="75"/>
      <c r="C47" s="598"/>
      <c r="D47" s="598"/>
      <c r="E47" s="598"/>
      <c r="F47" s="598"/>
      <c r="G47" s="598"/>
    </row>
    <row r="48" spans="2:8" ht="25.5" customHeight="1"/>
    <row r="49" ht="12.75" customHeight="1"/>
  </sheetData>
  <sheetProtection selectLockedCells="1"/>
  <customSheetViews>
    <customSheetView guid="{0FE12176-AFB9-4DD1-AAC7-5D3D5349C621}" scale="75" fitToPage="1" topLeftCell="A25">
      <selection activeCell="E13" sqref="E13"/>
      <pageMargins left="0.4" right="0.74791666666666667" top="0.2902777777777778" bottom="0.27986111111111112" header="0.2902777777777778" footer="0.51180555555555551"/>
      <pageSetup paperSize="9" firstPageNumber="42" orientation="landscape" useFirstPageNumber="1" horizontalDpi="300" verticalDpi="300"/>
      <headerFooter alignWithMargins="0">
        <oddHeader xml:space="preserve">&amp;C&amp;20 </oddHeader>
      </headerFooter>
    </customSheetView>
  </customSheetViews>
  <mergeCells count="31">
    <mergeCell ref="C46:G46"/>
    <mergeCell ref="C47:G47"/>
    <mergeCell ref="C34:D34"/>
    <mergeCell ref="C35:D35"/>
    <mergeCell ref="C33:D33"/>
    <mergeCell ref="C36:D36"/>
    <mergeCell ref="B29:H29"/>
    <mergeCell ref="C30:D30"/>
    <mergeCell ref="C31:D31"/>
    <mergeCell ref="C32:D32"/>
    <mergeCell ref="B21:B22"/>
    <mergeCell ref="C21:D21"/>
    <mergeCell ref="C22:D22"/>
    <mergeCell ref="C23:D23"/>
    <mergeCell ref="B24:B27"/>
    <mergeCell ref="C24:C27"/>
    <mergeCell ref="C28:D28"/>
    <mergeCell ref="C20:D20"/>
    <mergeCell ref="B18:B19"/>
    <mergeCell ref="C18:D18"/>
    <mergeCell ref="C19:D19"/>
    <mergeCell ref="K6:N11"/>
    <mergeCell ref="C9:G9"/>
    <mergeCell ref="C13:D13"/>
    <mergeCell ref="C14:D14"/>
    <mergeCell ref="C15:D15"/>
    <mergeCell ref="C1:E1"/>
    <mergeCell ref="B2:F2"/>
    <mergeCell ref="B3:C3"/>
    <mergeCell ref="B4:H5"/>
    <mergeCell ref="C17:D17"/>
  </mergeCells>
  <phoneticPr fontId="0" type="noConversion"/>
  <pageMargins left="0.4" right="0.74791666666666667" top="0.2902777777777778" bottom="0.27986111111111112" header="0.2902777777777778" footer="0.51180555555555551"/>
  <pageSetup paperSize="9" scale="61" firstPageNumber="42" orientation="landscape" useFirstPageNumber="1" horizontalDpi="300" verticalDpi="300" r:id="rId1"/>
  <headerFooter alignWithMargins="0">
    <oddHeader xml:space="preserve">&amp;C&amp;20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5"/>
  <sheetViews>
    <sheetView topLeftCell="D4" zoomScale="75" zoomScaleNormal="75" zoomScaleSheetLayoutView="75" workbookViewId="0">
      <selection activeCell="J29" sqref="J29"/>
    </sheetView>
  </sheetViews>
  <sheetFormatPr defaultRowHeight="12.75"/>
  <cols>
    <col min="1" max="1" width="0.85546875" customWidth="1"/>
    <col min="2" max="2" width="9.5703125" style="76" customWidth="1"/>
    <col min="3" max="3" width="71.7109375" customWidth="1"/>
    <col min="4" max="4" width="34" customWidth="1"/>
    <col min="5" max="5" width="17.85546875" customWidth="1"/>
    <col min="6" max="17" width="6" customWidth="1"/>
    <col min="18" max="18" width="10.28515625" customWidth="1"/>
  </cols>
  <sheetData>
    <row r="1" spans="2:18" ht="24" customHeight="1" thickBot="1">
      <c r="D1" s="607" t="s">
        <v>237</v>
      </c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</row>
    <row r="2" spans="2:18" ht="18" customHeight="1">
      <c r="B2" s="608" t="s">
        <v>46</v>
      </c>
      <c r="C2" s="608"/>
      <c r="D2" s="609" t="s">
        <v>47</v>
      </c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10"/>
    </row>
    <row r="3" spans="2:18" ht="31.5" customHeight="1" thickBot="1">
      <c r="C3" s="610" t="s">
        <v>48</v>
      </c>
      <c r="D3" s="610"/>
      <c r="E3" s="610"/>
      <c r="F3" s="77" t="s">
        <v>49</v>
      </c>
      <c r="G3" s="77"/>
      <c r="H3" s="611">
        <f>'1.Жалобы'!E7</f>
        <v>40909</v>
      </c>
      <c r="I3" s="611"/>
      <c r="J3" s="611"/>
      <c r="K3" s="77" t="s">
        <v>6</v>
      </c>
      <c r="L3" s="611">
        <f>'1.Жалобы'!G7</f>
        <v>40999</v>
      </c>
      <c r="M3" s="611"/>
      <c r="N3" s="611"/>
    </row>
    <row r="4" spans="2:18" ht="13.5" thickBot="1"/>
    <row r="5" spans="2:18" ht="15" customHeight="1">
      <c r="B5" s="623"/>
      <c r="C5" s="626"/>
      <c r="D5" s="627"/>
      <c r="E5" s="632" t="s">
        <v>50</v>
      </c>
      <c r="F5" s="644" t="s">
        <v>51</v>
      </c>
      <c r="G5" s="635"/>
      <c r="H5" s="635"/>
      <c r="I5" s="635"/>
      <c r="J5" s="635"/>
      <c r="K5" s="635"/>
      <c r="L5" s="635"/>
      <c r="M5" s="635"/>
      <c r="N5" s="636"/>
      <c r="O5" s="634" t="s">
        <v>52</v>
      </c>
      <c r="P5" s="635"/>
      <c r="Q5" s="636"/>
      <c r="R5" s="612" t="s">
        <v>53</v>
      </c>
    </row>
    <row r="6" spans="2:18" ht="15">
      <c r="B6" s="624"/>
      <c r="C6" s="628"/>
      <c r="D6" s="629"/>
      <c r="E6" s="633"/>
      <c r="F6" s="615" t="s">
        <v>54</v>
      </c>
      <c r="G6" s="616"/>
      <c r="H6" s="616"/>
      <c r="I6" s="616" t="s">
        <v>55</v>
      </c>
      <c r="J6" s="616"/>
      <c r="K6" s="616"/>
      <c r="L6" s="616" t="s">
        <v>29</v>
      </c>
      <c r="M6" s="616"/>
      <c r="N6" s="617"/>
      <c r="O6" s="637"/>
      <c r="P6" s="616"/>
      <c r="Q6" s="617"/>
      <c r="R6" s="613"/>
    </row>
    <row r="7" spans="2:18" ht="12.75" customHeight="1" thickBot="1">
      <c r="B7" s="625"/>
      <c r="C7" s="630"/>
      <c r="D7" s="631"/>
      <c r="E7" s="236" t="s">
        <v>8</v>
      </c>
      <c r="F7" s="237" t="s">
        <v>8</v>
      </c>
      <c r="G7" s="238" t="s">
        <v>9</v>
      </c>
      <c r="H7" s="238" t="s">
        <v>10</v>
      </c>
      <c r="I7" s="238" t="s">
        <v>8</v>
      </c>
      <c r="J7" s="238" t="s">
        <v>9</v>
      </c>
      <c r="K7" s="238" t="s">
        <v>10</v>
      </c>
      <c r="L7" s="238" t="s">
        <v>8</v>
      </c>
      <c r="M7" s="238" t="s">
        <v>9</v>
      </c>
      <c r="N7" s="239" t="s">
        <v>10</v>
      </c>
      <c r="O7" s="240" t="s">
        <v>8</v>
      </c>
      <c r="P7" s="241" t="s">
        <v>9</v>
      </c>
      <c r="Q7" s="242" t="s">
        <v>10</v>
      </c>
      <c r="R7" s="614"/>
    </row>
    <row r="8" spans="2:18" ht="13.5" thickBot="1">
      <c r="B8" s="243" t="s">
        <v>12</v>
      </c>
      <c r="C8" s="638" t="s">
        <v>13</v>
      </c>
      <c r="D8" s="639"/>
      <c r="E8" s="244">
        <v>1</v>
      </c>
      <c r="F8" s="245">
        <v>2</v>
      </c>
      <c r="G8" s="246">
        <v>3</v>
      </c>
      <c r="H8" s="246">
        <v>4</v>
      </c>
      <c r="I8" s="246">
        <v>5</v>
      </c>
      <c r="J8" s="246">
        <v>6</v>
      </c>
      <c r="K8" s="246">
        <v>7</v>
      </c>
      <c r="L8" s="246">
        <v>8</v>
      </c>
      <c r="M8" s="246">
        <v>9</v>
      </c>
      <c r="N8" s="247">
        <v>10</v>
      </c>
      <c r="O8" s="248">
        <v>11</v>
      </c>
      <c r="P8" s="246">
        <v>12</v>
      </c>
      <c r="Q8" s="247">
        <v>13</v>
      </c>
      <c r="R8" s="249">
        <v>14</v>
      </c>
    </row>
    <row r="9" spans="2:18" ht="15">
      <c r="B9" s="250">
        <v>1</v>
      </c>
      <c r="C9" s="640" t="s">
        <v>56</v>
      </c>
      <c r="D9" s="641"/>
      <c r="E9" s="335">
        <v>1</v>
      </c>
      <c r="F9" s="331"/>
      <c r="G9" s="251"/>
      <c r="H9" s="251"/>
      <c r="I9" s="251"/>
      <c r="J9" s="251">
        <v>2</v>
      </c>
      <c r="K9" s="339">
        <v>1</v>
      </c>
      <c r="L9" s="254">
        <f t="shared" ref="L9:N13" si="0">F9+I9</f>
        <v>0</v>
      </c>
      <c r="M9" s="252">
        <f t="shared" si="0"/>
        <v>2</v>
      </c>
      <c r="N9" s="342">
        <f t="shared" si="0"/>
        <v>1</v>
      </c>
      <c r="O9" s="254">
        <f>E9+L9</f>
        <v>1</v>
      </c>
      <c r="P9" s="252">
        <f t="shared" ref="P9:Q13" si="1">M9</f>
        <v>2</v>
      </c>
      <c r="Q9" s="342">
        <f t="shared" si="1"/>
        <v>1</v>
      </c>
      <c r="R9" s="255">
        <f>O9+P9+Q9</f>
        <v>4</v>
      </c>
    </row>
    <row r="10" spans="2:18" ht="15">
      <c r="B10" s="250">
        <v>2</v>
      </c>
      <c r="C10" s="256" t="s">
        <v>169</v>
      </c>
      <c r="D10" s="257"/>
      <c r="E10" s="336">
        <v>1</v>
      </c>
      <c r="F10" s="332"/>
      <c r="G10" s="258"/>
      <c r="H10" s="258"/>
      <c r="I10" s="258"/>
      <c r="J10" s="258">
        <v>2</v>
      </c>
      <c r="K10" s="340">
        <v>1</v>
      </c>
      <c r="L10" s="260"/>
      <c r="M10" s="259"/>
      <c r="N10" s="343"/>
      <c r="O10" s="260"/>
      <c r="P10" s="259"/>
      <c r="Q10" s="343"/>
      <c r="R10" s="261"/>
    </row>
    <row r="11" spans="2:18" ht="15">
      <c r="B11" s="571" t="s">
        <v>233</v>
      </c>
      <c r="C11" s="642" t="s">
        <v>170</v>
      </c>
      <c r="D11" s="643"/>
      <c r="E11" s="337"/>
      <c r="F11" s="333"/>
      <c r="G11" s="263"/>
      <c r="H11" s="263"/>
      <c r="I11" s="263"/>
      <c r="J11" s="263"/>
      <c r="K11" s="341"/>
      <c r="L11" s="265">
        <f t="shared" si="0"/>
        <v>0</v>
      </c>
      <c r="M11" s="264">
        <f t="shared" si="0"/>
        <v>0</v>
      </c>
      <c r="N11" s="344">
        <f t="shared" si="0"/>
        <v>0</v>
      </c>
      <c r="O11" s="265">
        <f>E11+L11</f>
        <v>0</v>
      </c>
      <c r="P11" s="264">
        <f t="shared" si="1"/>
        <v>0</v>
      </c>
      <c r="Q11" s="344">
        <f t="shared" si="1"/>
        <v>0</v>
      </c>
      <c r="R11" s="266">
        <f>O11+P11+Q11</f>
        <v>0</v>
      </c>
    </row>
    <row r="12" spans="2:18" ht="15">
      <c r="B12" s="262">
        <v>3</v>
      </c>
      <c r="C12" s="642" t="s">
        <v>171</v>
      </c>
      <c r="D12" s="643"/>
      <c r="E12" s="337">
        <v>31</v>
      </c>
      <c r="F12" s="333"/>
      <c r="G12" s="263"/>
      <c r="H12" s="263"/>
      <c r="I12" s="263"/>
      <c r="J12" s="263">
        <v>2</v>
      </c>
      <c r="K12" s="341">
        <v>1</v>
      </c>
      <c r="L12" s="265">
        <f t="shared" si="0"/>
        <v>0</v>
      </c>
      <c r="M12" s="264">
        <f t="shared" si="0"/>
        <v>2</v>
      </c>
      <c r="N12" s="344">
        <f t="shared" si="0"/>
        <v>1</v>
      </c>
      <c r="O12" s="265">
        <f>E12+L12</f>
        <v>31</v>
      </c>
      <c r="P12" s="264">
        <f t="shared" si="1"/>
        <v>2</v>
      </c>
      <c r="Q12" s="344">
        <f t="shared" si="1"/>
        <v>1</v>
      </c>
      <c r="R12" s="266">
        <f>O12+P12+Q12</f>
        <v>34</v>
      </c>
    </row>
    <row r="13" spans="2:18" ht="30.75" customHeight="1">
      <c r="B13" s="618" t="s">
        <v>20</v>
      </c>
      <c r="C13" s="642" t="s">
        <v>172</v>
      </c>
      <c r="D13" s="643"/>
      <c r="E13" s="337"/>
      <c r="F13" s="333"/>
      <c r="G13" s="263"/>
      <c r="H13" s="263"/>
      <c r="I13" s="263"/>
      <c r="J13" s="263">
        <v>2</v>
      </c>
      <c r="K13" s="341"/>
      <c r="L13" s="265">
        <f t="shared" si="0"/>
        <v>0</v>
      </c>
      <c r="M13" s="264">
        <f t="shared" si="0"/>
        <v>2</v>
      </c>
      <c r="N13" s="344">
        <f t="shared" si="0"/>
        <v>0</v>
      </c>
      <c r="O13" s="265">
        <f>E13+L13</f>
        <v>0</v>
      </c>
      <c r="P13" s="264">
        <f t="shared" si="1"/>
        <v>2</v>
      </c>
      <c r="Q13" s="344">
        <f t="shared" si="1"/>
        <v>0</v>
      </c>
      <c r="R13" s="266">
        <f>O13+P13+Q13</f>
        <v>2</v>
      </c>
    </row>
    <row r="14" spans="2:18" ht="24.75" customHeight="1" thickBot="1">
      <c r="B14" s="619"/>
      <c r="C14" s="267"/>
      <c r="D14" s="268"/>
      <c r="E14" s="358"/>
      <c r="F14" s="359"/>
      <c r="G14" s="360"/>
      <c r="H14" s="360"/>
      <c r="I14" s="360"/>
      <c r="J14" s="360"/>
      <c r="K14" s="361"/>
      <c r="L14" s="265"/>
      <c r="M14" s="264"/>
      <c r="N14" s="344"/>
      <c r="O14" s="265"/>
      <c r="P14" s="264"/>
      <c r="Q14" s="344"/>
      <c r="R14" s="266"/>
    </row>
    <row r="15" spans="2:18" ht="42" customHeight="1" thickBot="1">
      <c r="B15" s="620"/>
      <c r="C15" s="621" t="s">
        <v>173</v>
      </c>
      <c r="D15" s="622"/>
      <c r="E15" s="366">
        <f t="shared" ref="E15:R15" si="2">IF(E12=0,0,E13/E12)</f>
        <v>0</v>
      </c>
      <c r="F15" s="367">
        <f t="shared" si="2"/>
        <v>0</v>
      </c>
      <c r="G15" s="368">
        <f t="shared" si="2"/>
        <v>0</v>
      </c>
      <c r="H15" s="368">
        <f t="shared" si="2"/>
        <v>0</v>
      </c>
      <c r="I15" s="368">
        <f t="shared" si="2"/>
        <v>0</v>
      </c>
      <c r="J15" s="368">
        <f t="shared" si="2"/>
        <v>1</v>
      </c>
      <c r="K15" s="369">
        <f t="shared" si="2"/>
        <v>0</v>
      </c>
      <c r="L15" s="269">
        <f t="shared" si="2"/>
        <v>0</v>
      </c>
      <c r="M15" s="270">
        <f t="shared" si="2"/>
        <v>1</v>
      </c>
      <c r="N15" s="345">
        <f t="shared" si="2"/>
        <v>0</v>
      </c>
      <c r="O15" s="269">
        <f t="shared" si="2"/>
        <v>0</v>
      </c>
      <c r="P15" s="270">
        <f t="shared" si="2"/>
        <v>1</v>
      </c>
      <c r="Q15" s="345">
        <f t="shared" si="2"/>
        <v>0</v>
      </c>
      <c r="R15" s="271">
        <f t="shared" si="2"/>
        <v>5.8823529411764705E-2</v>
      </c>
    </row>
    <row r="16" spans="2:18" ht="29.25" customHeight="1">
      <c r="B16" s="645" t="s">
        <v>57</v>
      </c>
      <c r="C16" s="648" t="s">
        <v>174</v>
      </c>
      <c r="D16" s="272" t="s">
        <v>58</v>
      </c>
      <c r="E16" s="362"/>
      <c r="F16" s="363"/>
      <c r="G16" s="364"/>
      <c r="H16" s="364"/>
      <c r="I16" s="364"/>
      <c r="J16" s="364"/>
      <c r="K16" s="365"/>
      <c r="L16" s="265">
        <f t="shared" ref="L16:N18" si="3">F16+I16</f>
        <v>0</v>
      </c>
      <c r="M16" s="264">
        <f t="shared" si="3"/>
        <v>0</v>
      </c>
      <c r="N16" s="344">
        <f t="shared" si="3"/>
        <v>0</v>
      </c>
      <c r="O16" s="265">
        <f>E16+L16</f>
        <v>0</v>
      </c>
      <c r="P16" s="264">
        <f>M16</f>
        <v>0</v>
      </c>
      <c r="Q16" s="344">
        <f>N16</f>
        <v>0</v>
      </c>
      <c r="R16" s="266">
        <f>O16+P16+Q16</f>
        <v>0</v>
      </c>
    </row>
    <row r="17" spans="2:18" ht="29.25" customHeight="1">
      <c r="B17" s="646"/>
      <c r="C17" s="649"/>
      <c r="D17" s="272" t="s">
        <v>175</v>
      </c>
      <c r="E17" s="525"/>
      <c r="F17" s="526"/>
      <c r="G17" s="527"/>
      <c r="H17" s="527"/>
      <c r="I17" s="527"/>
      <c r="J17" s="527"/>
      <c r="K17" s="528"/>
      <c r="L17" s="350"/>
      <c r="M17" s="351"/>
      <c r="N17" s="352"/>
      <c r="O17" s="350"/>
      <c r="P17" s="351"/>
      <c r="Q17" s="352"/>
      <c r="R17" s="353"/>
    </row>
    <row r="18" spans="2:18" ht="15" customHeight="1" thickBot="1">
      <c r="B18" s="647"/>
      <c r="C18" s="650"/>
      <c r="D18" s="272" t="s">
        <v>199</v>
      </c>
      <c r="E18" s="346"/>
      <c r="F18" s="347"/>
      <c r="G18" s="348"/>
      <c r="H18" s="348"/>
      <c r="I18" s="348"/>
      <c r="J18" s="348"/>
      <c r="K18" s="349"/>
      <c r="L18" s="350">
        <f t="shared" si="3"/>
        <v>0</v>
      </c>
      <c r="M18" s="351">
        <f t="shared" si="3"/>
        <v>0</v>
      </c>
      <c r="N18" s="352">
        <f t="shared" si="3"/>
        <v>0</v>
      </c>
      <c r="O18" s="350">
        <f>E18+L18</f>
        <v>0</v>
      </c>
      <c r="P18" s="351">
        <f>M18</f>
        <v>0</v>
      </c>
      <c r="Q18" s="352">
        <f>N18</f>
        <v>0</v>
      </c>
      <c r="R18" s="353">
        <f>O18+P18+Q18</f>
        <v>0</v>
      </c>
    </row>
    <row r="19" spans="2:18" ht="15">
      <c r="B19" s="273"/>
      <c r="C19" s="274"/>
      <c r="D19" s="275" t="s">
        <v>29</v>
      </c>
      <c r="E19" s="354"/>
      <c r="F19" s="354">
        <f t="shared" ref="F19:R19" si="4">SUM(F16:F18)</f>
        <v>0</v>
      </c>
      <c r="G19" s="357">
        <f t="shared" si="4"/>
        <v>0</v>
      </c>
      <c r="H19" s="354">
        <f t="shared" si="4"/>
        <v>0</v>
      </c>
      <c r="I19" s="357">
        <f t="shared" si="4"/>
        <v>0</v>
      </c>
      <c r="J19" s="354">
        <f t="shared" si="4"/>
        <v>0</v>
      </c>
      <c r="K19" s="355">
        <f t="shared" si="4"/>
        <v>0</v>
      </c>
      <c r="L19" s="356">
        <f t="shared" si="4"/>
        <v>0</v>
      </c>
      <c r="M19" s="356">
        <f t="shared" si="4"/>
        <v>0</v>
      </c>
      <c r="N19" s="356">
        <f t="shared" si="4"/>
        <v>0</v>
      </c>
      <c r="O19" s="356">
        <f t="shared" si="4"/>
        <v>0</v>
      </c>
      <c r="P19" s="356">
        <f t="shared" si="4"/>
        <v>0</v>
      </c>
      <c r="Q19" s="354">
        <f t="shared" si="4"/>
        <v>0</v>
      </c>
      <c r="R19" s="354">
        <f t="shared" si="4"/>
        <v>0</v>
      </c>
    </row>
    <row r="20" spans="2:18" ht="15.75" thickBot="1">
      <c r="B20" s="262">
        <v>5</v>
      </c>
      <c r="C20" s="651" t="s">
        <v>59</v>
      </c>
      <c r="D20" s="652"/>
      <c r="E20" s="338"/>
      <c r="F20" s="338">
        <f t="shared" ref="F20:R20" si="5">SUM(F22:F28)</f>
        <v>0</v>
      </c>
      <c r="G20" s="334">
        <f t="shared" si="5"/>
        <v>0</v>
      </c>
      <c r="H20" s="338">
        <f t="shared" si="5"/>
        <v>0</v>
      </c>
      <c r="I20" s="334">
        <f t="shared" si="5"/>
        <v>0</v>
      </c>
      <c r="J20" s="338">
        <f t="shared" si="5"/>
        <v>2</v>
      </c>
      <c r="K20" s="334">
        <f t="shared" si="5"/>
        <v>0</v>
      </c>
      <c r="L20" s="276">
        <f t="shared" si="5"/>
        <v>0</v>
      </c>
      <c r="M20" s="276">
        <f t="shared" si="5"/>
        <v>2</v>
      </c>
      <c r="N20" s="276">
        <f t="shared" si="5"/>
        <v>0</v>
      </c>
      <c r="O20" s="276">
        <f t="shared" si="5"/>
        <v>0</v>
      </c>
      <c r="P20" s="276">
        <f t="shared" si="5"/>
        <v>2</v>
      </c>
      <c r="Q20" s="338">
        <f t="shared" si="5"/>
        <v>0</v>
      </c>
      <c r="R20" s="338">
        <f t="shared" si="5"/>
        <v>2</v>
      </c>
    </row>
    <row r="21" spans="2:18" ht="15" thickBot="1">
      <c r="B21" s="653" t="s">
        <v>31</v>
      </c>
      <c r="C21" s="654"/>
      <c r="D21" s="654"/>
      <c r="E21" s="654"/>
      <c r="F21" s="654"/>
      <c r="G21" s="654"/>
      <c r="H21" s="654"/>
      <c r="I21" s="654"/>
      <c r="J21" s="654"/>
      <c r="K21" s="654"/>
      <c r="L21" s="654"/>
      <c r="M21" s="654"/>
      <c r="N21" s="654"/>
      <c r="O21" s="654"/>
      <c r="P21" s="654"/>
      <c r="Q21" s="654"/>
      <c r="R21" s="655"/>
    </row>
    <row r="22" spans="2:18" ht="14.25" customHeight="1" thickBot="1">
      <c r="B22" s="561" t="s">
        <v>60</v>
      </c>
      <c r="C22" s="661" t="s">
        <v>32</v>
      </c>
      <c r="D22" s="662"/>
      <c r="E22" s="277"/>
      <c r="F22" s="278"/>
      <c r="G22" s="279"/>
      <c r="H22" s="279"/>
      <c r="I22" s="279"/>
      <c r="J22" s="279"/>
      <c r="K22" s="327"/>
      <c r="L22" s="254">
        <f>F22+I22</f>
        <v>0</v>
      </c>
      <c r="M22" s="252">
        <f t="shared" ref="M22:N28" si="6">G22+J22</f>
        <v>0</v>
      </c>
      <c r="N22" s="252">
        <f t="shared" si="6"/>
        <v>0</v>
      </c>
      <c r="O22" s="254">
        <f>E22+L22</f>
        <v>0</v>
      </c>
      <c r="P22" s="252">
        <f t="shared" ref="P22:Q28" si="7">M22</f>
        <v>0</v>
      </c>
      <c r="Q22" s="253">
        <f t="shared" si="7"/>
        <v>0</v>
      </c>
      <c r="R22" s="255">
        <f>O22+P22+Q22</f>
        <v>0</v>
      </c>
    </row>
    <row r="23" spans="2:18" s="284" customFormat="1" ht="12.75" customHeight="1" thickBot="1">
      <c r="B23" s="280" t="s">
        <v>61</v>
      </c>
      <c r="C23" s="663" t="s">
        <v>178</v>
      </c>
      <c r="D23" s="664"/>
      <c r="E23" s="281"/>
      <c r="F23" s="282"/>
      <c r="G23" s="283"/>
      <c r="H23" s="283"/>
      <c r="I23" s="283"/>
      <c r="J23" s="283"/>
      <c r="K23" s="328"/>
      <c r="L23" s="254">
        <f t="shared" ref="L23:L28" si="8">F23+I23</f>
        <v>0</v>
      </c>
      <c r="M23" s="252">
        <f t="shared" si="6"/>
        <v>0</v>
      </c>
      <c r="N23" s="252">
        <f t="shared" si="6"/>
        <v>0</v>
      </c>
      <c r="O23" s="254">
        <f t="shared" ref="O23:O28" si="9">E23+L23</f>
        <v>0</v>
      </c>
      <c r="P23" s="252">
        <f t="shared" si="7"/>
        <v>0</v>
      </c>
      <c r="Q23" s="253">
        <f t="shared" si="7"/>
        <v>0</v>
      </c>
      <c r="R23" s="255">
        <f t="shared" ref="R23:R28" si="10">O23+P23+Q23</f>
        <v>0</v>
      </c>
    </row>
    <row r="24" spans="2:18" ht="13.5" thickBot="1">
      <c r="B24" s="285" t="s">
        <v>62</v>
      </c>
      <c r="C24" s="665" t="s">
        <v>228</v>
      </c>
      <c r="D24" s="666"/>
      <c r="E24" s="286"/>
      <c r="F24" s="282"/>
      <c r="G24" s="283"/>
      <c r="H24" s="283"/>
      <c r="I24" s="283"/>
      <c r="J24" s="283"/>
      <c r="K24" s="328"/>
      <c r="L24" s="254">
        <f t="shared" si="8"/>
        <v>0</v>
      </c>
      <c r="M24" s="252">
        <f t="shared" si="6"/>
        <v>0</v>
      </c>
      <c r="N24" s="252">
        <f t="shared" si="6"/>
        <v>0</v>
      </c>
      <c r="O24" s="254">
        <f t="shared" si="9"/>
        <v>0</v>
      </c>
      <c r="P24" s="252">
        <f t="shared" si="7"/>
        <v>0</v>
      </c>
      <c r="Q24" s="253">
        <f t="shared" si="7"/>
        <v>0</v>
      </c>
      <c r="R24" s="255">
        <f t="shared" si="10"/>
        <v>0</v>
      </c>
    </row>
    <row r="25" spans="2:18" ht="13.5" thickBot="1">
      <c r="B25" s="285" t="s">
        <v>63</v>
      </c>
      <c r="C25" s="665" t="s">
        <v>176</v>
      </c>
      <c r="D25" s="666"/>
      <c r="E25" s="286"/>
      <c r="F25" s="282"/>
      <c r="G25" s="283"/>
      <c r="H25" s="283"/>
      <c r="I25" s="283"/>
      <c r="J25" s="283"/>
      <c r="K25" s="328"/>
      <c r="L25" s="254">
        <f t="shared" si="8"/>
        <v>0</v>
      </c>
      <c r="M25" s="252">
        <f t="shared" si="6"/>
        <v>0</v>
      </c>
      <c r="N25" s="252">
        <f t="shared" si="6"/>
        <v>0</v>
      </c>
      <c r="O25" s="254">
        <f t="shared" si="9"/>
        <v>0</v>
      </c>
      <c r="P25" s="252">
        <f t="shared" si="7"/>
        <v>0</v>
      </c>
      <c r="Q25" s="253">
        <f t="shared" si="7"/>
        <v>0</v>
      </c>
      <c r="R25" s="255">
        <f t="shared" si="10"/>
        <v>0</v>
      </c>
    </row>
    <row r="26" spans="2:18" s="78" customFormat="1" ht="13.5" thickBot="1">
      <c r="B26" s="287" t="s">
        <v>64</v>
      </c>
      <c r="C26" s="667" t="s">
        <v>229</v>
      </c>
      <c r="D26" s="668"/>
      <c r="E26" s="288"/>
      <c r="F26" s="289"/>
      <c r="G26" s="290"/>
      <c r="H26" s="290"/>
      <c r="I26" s="290"/>
      <c r="J26" s="290"/>
      <c r="K26" s="329"/>
      <c r="L26" s="254">
        <f t="shared" si="8"/>
        <v>0</v>
      </c>
      <c r="M26" s="252">
        <f t="shared" si="6"/>
        <v>0</v>
      </c>
      <c r="N26" s="252">
        <f t="shared" si="6"/>
        <v>0</v>
      </c>
      <c r="O26" s="254">
        <f t="shared" si="9"/>
        <v>0</v>
      </c>
      <c r="P26" s="252">
        <f t="shared" si="7"/>
        <v>0</v>
      </c>
      <c r="Q26" s="253">
        <f t="shared" si="7"/>
        <v>0</v>
      </c>
      <c r="R26" s="255">
        <f t="shared" si="10"/>
        <v>0</v>
      </c>
    </row>
    <row r="27" spans="2:18" s="78" customFormat="1" ht="13.5" thickBot="1">
      <c r="B27" s="559" t="s">
        <v>65</v>
      </c>
      <c r="C27" s="669" t="s">
        <v>67</v>
      </c>
      <c r="D27" s="670"/>
      <c r="E27" s="291"/>
      <c r="F27" s="292"/>
      <c r="G27" s="293"/>
      <c r="H27" s="293"/>
      <c r="I27" s="293"/>
      <c r="J27" s="293"/>
      <c r="K27" s="330"/>
      <c r="L27" s="320">
        <f t="shared" si="8"/>
        <v>0</v>
      </c>
      <c r="M27" s="319">
        <f t="shared" si="6"/>
        <v>0</v>
      </c>
      <c r="N27" s="319">
        <f t="shared" si="6"/>
        <v>0</v>
      </c>
      <c r="O27" s="320">
        <f t="shared" si="9"/>
        <v>0</v>
      </c>
      <c r="P27" s="319">
        <f t="shared" si="7"/>
        <v>0</v>
      </c>
      <c r="Q27" s="321">
        <f t="shared" si="7"/>
        <v>0</v>
      </c>
      <c r="R27" s="322">
        <f t="shared" si="10"/>
        <v>0</v>
      </c>
    </row>
    <row r="28" spans="2:18" ht="13.5" customHeight="1" thickBot="1">
      <c r="B28" s="560" t="s">
        <v>66</v>
      </c>
      <c r="C28" s="659" t="s">
        <v>35</v>
      </c>
      <c r="D28" s="660"/>
      <c r="E28" s="294"/>
      <c r="F28" s="295"/>
      <c r="G28" s="296"/>
      <c r="H28" s="296"/>
      <c r="I28" s="296"/>
      <c r="J28" s="296">
        <v>2</v>
      </c>
      <c r="K28" s="318"/>
      <c r="L28" s="323">
        <f t="shared" si="8"/>
        <v>0</v>
      </c>
      <c r="M28" s="324">
        <f t="shared" si="6"/>
        <v>2</v>
      </c>
      <c r="N28" s="325">
        <f>H28+K28</f>
        <v>0</v>
      </c>
      <c r="O28" s="323">
        <f t="shared" si="9"/>
        <v>0</v>
      </c>
      <c r="P28" s="324">
        <f t="shared" si="7"/>
        <v>2</v>
      </c>
      <c r="Q28" s="325">
        <f t="shared" si="7"/>
        <v>0</v>
      </c>
      <c r="R28" s="326">
        <f t="shared" si="10"/>
        <v>2</v>
      </c>
    </row>
    <row r="29" spans="2:18" ht="14.25" customHeight="1">
      <c r="B29" s="79"/>
      <c r="C29" s="80"/>
      <c r="D29" s="80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2:18" ht="13.5" customHeight="1">
      <c r="B30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2:18" ht="13.5" customHeight="1">
      <c r="B3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</row>
    <row r="32" spans="2:18" ht="13.5" customHeight="1">
      <c r="B32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2:18" s="82" customFormat="1" ht="13.5" customHeight="1">
      <c r="B33"/>
      <c r="C33"/>
      <c r="D33"/>
      <c r="E33"/>
      <c r="F33"/>
      <c r="G33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</row>
    <row r="34" spans="2:18" s="82" customFormat="1">
      <c r="B34"/>
      <c r="C34"/>
      <c r="D34"/>
      <c r="E34"/>
      <c r="F34"/>
      <c r="G34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</row>
    <row r="35" spans="2:18" s="82" customFormat="1">
      <c r="B35"/>
      <c r="C35"/>
      <c r="D35"/>
      <c r="E35"/>
      <c r="F35"/>
      <c r="G35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</row>
    <row r="36" spans="2:18" s="82" customFormat="1">
      <c r="B36" s="83"/>
    </row>
    <row r="37" spans="2:18" s="82" customFormat="1">
      <c r="B37" s="83"/>
    </row>
    <row r="38" spans="2:18" s="82" customFormat="1">
      <c r="B38" s="83"/>
    </row>
    <row r="39" spans="2:18" s="82" customFormat="1">
      <c r="B39" s="76"/>
      <c r="C39" s="84" t="s">
        <v>43</v>
      </c>
      <c r="D39" s="84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2:18" s="82" customFormat="1">
      <c r="B40" s="85" t="s">
        <v>68</v>
      </c>
      <c r="C40" s="656" t="s">
        <v>69</v>
      </c>
      <c r="D40" s="656"/>
      <c r="E40" s="656"/>
      <c r="F40" s="656"/>
      <c r="G40" s="656"/>
      <c r="H40" s="656"/>
      <c r="I40" s="656"/>
      <c r="J40" s="656"/>
      <c r="K40" s="656"/>
      <c r="L40" s="656"/>
      <c r="M40" s="656"/>
      <c r="N40" s="656"/>
      <c r="O40" s="656"/>
      <c r="P40" s="656"/>
      <c r="Q40" s="656"/>
    </row>
    <row r="41" spans="2:18" s="82" customFormat="1">
      <c r="B41" s="86" t="s">
        <v>70</v>
      </c>
      <c r="C41" s="657" t="s">
        <v>71</v>
      </c>
      <c r="D41" s="657"/>
      <c r="E41" s="658"/>
      <c r="F41" s="658"/>
      <c r="G41" s="658"/>
      <c r="H41" s="658"/>
      <c r="I41" s="658"/>
      <c r="J41" s="658"/>
      <c r="K41" s="658"/>
      <c r="L41" s="658"/>
      <c r="M41" s="658"/>
      <c r="N41" s="658"/>
      <c r="O41" s="658"/>
      <c r="P41" s="658"/>
      <c r="Q41" s="658"/>
    </row>
    <row r="42" spans="2:18" s="82" customFormat="1">
      <c r="B42" s="76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2:18" s="82" customFormat="1">
      <c r="B43" s="76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2:18" ht="13.5" customHeight="1"/>
    <row r="45" spans="2:18" ht="12.75" customHeight="1"/>
  </sheetData>
  <sheetProtection selectLockedCells="1"/>
  <customSheetViews>
    <customSheetView guid="{0FE12176-AFB9-4DD1-AAC7-5D3D5349C621}" scale="75" fitToPage="1" topLeftCell="A4">
      <selection activeCell="I40" sqref="I40"/>
      <pageMargins left="0.17986111111111111" right="0.15972222222222221" top="0.25" bottom="0.27013888888888887" header="0.51180555555555551" footer="0.51180555555555551"/>
      <pageSetup paperSize="9" firstPageNumber="43" orientation="landscape" useFirstPageNumber="1" horizontalDpi="300" verticalDpi="300"/>
      <headerFooter alignWithMargins="0"/>
    </customSheetView>
  </customSheetViews>
  <mergeCells count="35">
    <mergeCell ref="C41:Q41"/>
    <mergeCell ref="C28:D28"/>
    <mergeCell ref="C22:D22"/>
    <mergeCell ref="C23:D23"/>
    <mergeCell ref="C24:D24"/>
    <mergeCell ref="C25:D25"/>
    <mergeCell ref="C26:D26"/>
    <mergeCell ref="C27:D27"/>
    <mergeCell ref="B16:B18"/>
    <mergeCell ref="C16:C18"/>
    <mergeCell ref="C20:D20"/>
    <mergeCell ref="B21:R21"/>
    <mergeCell ref="C40:Q40"/>
    <mergeCell ref="R5:R7"/>
    <mergeCell ref="F6:H6"/>
    <mergeCell ref="I6:K6"/>
    <mergeCell ref="L6:N6"/>
    <mergeCell ref="B13:B15"/>
    <mergeCell ref="C15:D15"/>
    <mergeCell ref="B5:B7"/>
    <mergeCell ref="C5:D7"/>
    <mergeCell ref="E5:E6"/>
    <mergeCell ref="O5:Q6"/>
    <mergeCell ref="C8:D8"/>
    <mergeCell ref="C9:D9"/>
    <mergeCell ref="C12:D12"/>
    <mergeCell ref="C13:D13"/>
    <mergeCell ref="F5:N5"/>
    <mergeCell ref="C11:D11"/>
    <mergeCell ref="D1:Q1"/>
    <mergeCell ref="B2:C2"/>
    <mergeCell ref="D2:Q2"/>
    <mergeCell ref="C3:E3"/>
    <mergeCell ref="H3:J3"/>
    <mergeCell ref="L3:N3"/>
  </mergeCells>
  <phoneticPr fontId="0" type="noConversion"/>
  <pageMargins left="0.17986111111111111" right="0.15972222222222221" top="0.25" bottom="0.27013888888888887" header="0.51180555555555551" footer="0.51180555555555551"/>
  <pageSetup paperSize="9" scale="58" firstPageNumber="43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3"/>
  <sheetViews>
    <sheetView zoomScale="75" zoomScaleNormal="75" workbookViewId="0">
      <selection activeCell="J34" sqref="J34"/>
    </sheetView>
  </sheetViews>
  <sheetFormatPr defaultRowHeight="12.75"/>
  <cols>
    <col min="1" max="1" width="0.85546875" customWidth="1"/>
    <col min="2" max="2" width="4.42578125" style="76" customWidth="1"/>
    <col min="3" max="3" width="45" customWidth="1"/>
    <col min="4" max="4" width="12.5703125" style="87" customWidth="1"/>
    <col min="5" max="5" width="12" customWidth="1"/>
    <col min="6" max="6" width="16" customWidth="1"/>
    <col min="7" max="7" width="15.85546875" customWidth="1"/>
    <col min="8" max="8" width="27.85546875" customWidth="1"/>
  </cols>
  <sheetData>
    <row r="1" spans="2:8">
      <c r="D1" s="88"/>
      <c r="E1" s="89"/>
      <c r="F1" s="89"/>
      <c r="G1" s="89"/>
      <c r="H1" s="89"/>
    </row>
    <row r="2" spans="2:8" ht="18.75" customHeight="1" thickBot="1">
      <c r="B2" s="677" t="s">
        <v>72</v>
      </c>
      <c r="C2" s="677"/>
      <c r="D2" s="678" t="s">
        <v>237</v>
      </c>
      <c r="E2" s="678"/>
      <c r="F2" s="678"/>
      <c r="G2" s="678"/>
      <c r="H2" s="678"/>
    </row>
    <row r="3" spans="2:8">
      <c r="D3" s="679" t="s">
        <v>47</v>
      </c>
      <c r="E3" s="679"/>
      <c r="F3" s="679"/>
      <c r="G3" s="679"/>
      <c r="H3" s="679"/>
    </row>
    <row r="4" spans="2:8" ht="50.25" customHeight="1" thickBot="1">
      <c r="B4" s="79"/>
      <c r="C4" s="583" t="s">
        <v>73</v>
      </c>
      <c r="D4" s="583"/>
      <c r="E4" s="583"/>
      <c r="F4" s="583"/>
      <c r="G4" s="583"/>
      <c r="H4" s="583"/>
    </row>
    <row r="5" spans="2:8" s="82" customFormat="1" ht="67.5" customHeight="1" thickBot="1">
      <c r="B5" s="681"/>
      <c r="C5" s="683"/>
      <c r="D5" s="683"/>
      <c r="E5" s="304" t="s">
        <v>179</v>
      </c>
      <c r="F5" s="305" t="s">
        <v>180</v>
      </c>
      <c r="G5" s="305" t="s">
        <v>181</v>
      </c>
      <c r="H5" s="303" t="s">
        <v>37</v>
      </c>
    </row>
    <row r="6" spans="2:8" s="82" customFormat="1" ht="14.25" customHeight="1" thickBot="1">
      <c r="B6" s="681"/>
      <c r="C6" s="683"/>
      <c r="D6" s="683"/>
      <c r="E6" s="90" t="s">
        <v>74</v>
      </c>
      <c r="F6" s="91" t="s">
        <v>74</v>
      </c>
      <c r="G6" s="91" t="s">
        <v>74</v>
      </c>
      <c r="H6" s="92" t="s">
        <v>74</v>
      </c>
    </row>
    <row r="7" spans="2:8" ht="13.5" thickBot="1">
      <c r="B7" s="93" t="s">
        <v>12</v>
      </c>
      <c r="C7" s="682" t="s">
        <v>13</v>
      </c>
      <c r="D7" s="682"/>
      <c r="E7" s="94">
        <v>1</v>
      </c>
      <c r="F7" s="95">
        <v>2</v>
      </c>
      <c r="G7" s="95">
        <v>3</v>
      </c>
      <c r="H7" s="96">
        <v>4</v>
      </c>
    </row>
    <row r="8" spans="2:8" s="82" customFormat="1" ht="12.75" customHeight="1" thickBot="1">
      <c r="B8" s="672">
        <v>1</v>
      </c>
      <c r="C8" s="684" t="s">
        <v>26</v>
      </c>
      <c r="D8" s="97" t="s">
        <v>8</v>
      </c>
      <c r="E8" s="380">
        <f>SUM(F8,G8)</f>
        <v>2</v>
      </c>
      <c r="F8" s="371">
        <v>2</v>
      </c>
      <c r="G8" s="98"/>
      <c r="H8" s="680">
        <f>IF('1.Жалобы'!E41=0,0,E11/'1.Жалобы'!E41)</f>
        <v>0.2857142857142857</v>
      </c>
    </row>
    <row r="9" spans="2:8" s="82" customFormat="1" ht="12.75" customHeight="1" thickBot="1">
      <c r="B9" s="672"/>
      <c r="C9" s="684"/>
      <c r="D9" s="99" t="s">
        <v>9</v>
      </c>
      <c r="E9" s="381">
        <f>SUM(F9,G9)</f>
        <v>2</v>
      </c>
      <c r="F9" s="372">
        <v>2</v>
      </c>
      <c r="G9" s="100"/>
      <c r="H9" s="680"/>
    </row>
    <row r="10" spans="2:8" s="82" customFormat="1" ht="12.75" customHeight="1" thickBot="1">
      <c r="B10" s="672"/>
      <c r="C10" s="684"/>
      <c r="D10" s="99" t="s">
        <v>10</v>
      </c>
      <c r="E10" s="381">
        <f>SUM(F10,G10)</f>
        <v>6</v>
      </c>
      <c r="F10" s="372">
        <v>6</v>
      </c>
      <c r="G10" s="100"/>
      <c r="H10" s="680"/>
    </row>
    <row r="11" spans="2:8" s="82" customFormat="1" ht="13.5" thickBot="1">
      <c r="B11" s="672"/>
      <c r="C11" s="684"/>
      <c r="D11" s="101" t="s">
        <v>29</v>
      </c>
      <c r="E11" s="382">
        <f t="shared" ref="E11:G11" si="0">E8+E9+E10</f>
        <v>10</v>
      </c>
      <c r="F11" s="373"/>
      <c r="G11" s="102">
        <f t="shared" si="0"/>
        <v>0</v>
      </c>
      <c r="H11" s="680"/>
    </row>
    <row r="12" spans="2:8" s="82" customFormat="1" ht="12.75" customHeight="1" thickBot="1">
      <c r="B12" s="672">
        <v>2</v>
      </c>
      <c r="C12" s="673" t="s">
        <v>75</v>
      </c>
      <c r="D12" s="674" t="s">
        <v>8</v>
      </c>
      <c r="E12" s="383">
        <f>SUM(F12,G12)</f>
        <v>2</v>
      </c>
      <c r="F12" s="371">
        <v>2</v>
      </c>
      <c r="G12" s="98"/>
      <c r="H12" s="688">
        <f>IF('1.Жалобы'!E41=0,0,E18/'1.Жалобы'!E41)</f>
        <v>0.2857142857142857</v>
      </c>
    </row>
    <row r="13" spans="2:8" s="82" customFormat="1" ht="12.75" customHeight="1" thickBot="1">
      <c r="B13" s="672"/>
      <c r="C13" s="673"/>
      <c r="D13" s="674"/>
      <c r="E13" s="384">
        <f t="shared" ref="E13:G13" si="1">IF(E8=0,0,E12/E8)</f>
        <v>1</v>
      </c>
      <c r="F13" s="374">
        <f t="shared" si="1"/>
        <v>1</v>
      </c>
      <c r="G13" s="103">
        <f t="shared" si="1"/>
        <v>0</v>
      </c>
      <c r="H13" s="688"/>
    </row>
    <row r="14" spans="2:8" s="82" customFormat="1" ht="12.75" customHeight="1" thickBot="1">
      <c r="B14" s="672"/>
      <c r="C14" s="673"/>
      <c r="D14" s="671" t="s">
        <v>9</v>
      </c>
      <c r="E14" s="381">
        <f>SUM(F14,G14)</f>
        <v>2</v>
      </c>
      <c r="F14" s="372">
        <v>2</v>
      </c>
      <c r="G14" s="100"/>
      <c r="H14" s="688"/>
    </row>
    <row r="15" spans="2:8" s="82" customFormat="1" ht="12.75" customHeight="1" thickBot="1">
      <c r="B15" s="672"/>
      <c r="C15" s="673"/>
      <c r="D15" s="671"/>
      <c r="E15" s="384">
        <f t="shared" ref="E15:G15" si="2">IF(E9=0,0,E14/E9)</f>
        <v>1</v>
      </c>
      <c r="F15" s="374">
        <f t="shared" si="2"/>
        <v>1</v>
      </c>
      <c r="G15" s="103">
        <f t="shared" si="2"/>
        <v>0</v>
      </c>
      <c r="H15" s="688"/>
    </row>
    <row r="16" spans="2:8" s="82" customFormat="1" ht="12.75" customHeight="1" thickBot="1">
      <c r="B16" s="672"/>
      <c r="C16" s="673"/>
      <c r="D16" s="675" t="s">
        <v>10</v>
      </c>
      <c r="E16" s="381">
        <f>SUM(F16,G16)</f>
        <v>6</v>
      </c>
      <c r="F16" s="372">
        <v>6</v>
      </c>
      <c r="G16" s="100"/>
      <c r="H16" s="689">
        <f>IF('1.Жалобы'!E41=0,0,E18/'1.Жалобы'!E41)</f>
        <v>0.2857142857142857</v>
      </c>
    </row>
    <row r="17" spans="2:8" s="82" customFormat="1" ht="13.5" customHeight="1" thickBot="1">
      <c r="B17" s="672"/>
      <c r="C17" s="673"/>
      <c r="D17" s="675"/>
      <c r="E17" s="384">
        <f t="shared" ref="E17:G17" si="3">IF(E10=0,0,E16/E10)</f>
        <v>1</v>
      </c>
      <c r="F17" s="374">
        <f t="shared" si="3"/>
        <v>1</v>
      </c>
      <c r="G17" s="103">
        <f t="shared" si="3"/>
        <v>0</v>
      </c>
      <c r="H17" s="690"/>
    </row>
    <row r="18" spans="2:8" s="82" customFormat="1" ht="13.5" thickBot="1">
      <c r="B18" s="672"/>
      <c r="C18" s="673"/>
      <c r="D18" s="676" t="s">
        <v>29</v>
      </c>
      <c r="E18" s="385">
        <f t="shared" ref="E18:G18" si="4">E12+E14+E16</f>
        <v>10</v>
      </c>
      <c r="F18" s="375">
        <f t="shared" si="4"/>
        <v>10</v>
      </c>
      <c r="G18" s="104">
        <f t="shared" si="4"/>
        <v>0</v>
      </c>
      <c r="H18" s="690"/>
    </row>
    <row r="19" spans="2:8" s="82" customFormat="1" ht="13.5" thickBot="1">
      <c r="B19" s="672"/>
      <c r="C19" s="673"/>
      <c r="D19" s="676"/>
      <c r="E19" s="386">
        <f t="shared" ref="E19:G19" si="5">IF(E11=0,0,E18/E11)</f>
        <v>1</v>
      </c>
      <c r="F19" s="376">
        <f t="shared" si="5"/>
        <v>0</v>
      </c>
      <c r="G19" s="105">
        <f t="shared" si="5"/>
        <v>0</v>
      </c>
      <c r="H19" s="691"/>
    </row>
    <row r="20" spans="2:8" s="82" customFormat="1" ht="12.75" customHeight="1" thickBot="1">
      <c r="B20" s="672">
        <v>3</v>
      </c>
      <c r="C20" s="693" t="s">
        <v>76</v>
      </c>
      <c r="D20" s="97" t="s">
        <v>8</v>
      </c>
      <c r="E20" s="570">
        <f>F20+G20</f>
        <v>0</v>
      </c>
      <c r="F20" s="377"/>
      <c r="G20" s="300"/>
      <c r="H20" s="685">
        <f>IF('1.Жалобы'!E41=0,0,E23/'1.Жалобы'!E41)</f>
        <v>0</v>
      </c>
    </row>
    <row r="21" spans="2:8" s="82" customFormat="1" ht="12.75" customHeight="1" thickBot="1">
      <c r="B21" s="672"/>
      <c r="C21" s="693"/>
      <c r="D21" s="99" t="s">
        <v>9</v>
      </c>
      <c r="E21" s="570">
        <f t="shared" ref="E21:E23" si="6">F21+G21</f>
        <v>0</v>
      </c>
      <c r="F21" s="378"/>
      <c r="G21" s="302"/>
      <c r="H21" s="685"/>
    </row>
    <row r="22" spans="2:8" s="82" customFormat="1" ht="12.75" customHeight="1" thickBot="1">
      <c r="B22" s="672"/>
      <c r="C22" s="693"/>
      <c r="D22" s="370" t="s">
        <v>10</v>
      </c>
      <c r="E22" s="570">
        <f t="shared" si="6"/>
        <v>0</v>
      </c>
      <c r="F22" s="378"/>
      <c r="G22" s="302"/>
      <c r="H22" s="685"/>
    </row>
    <row r="23" spans="2:8" s="82" customFormat="1" ht="15.75" customHeight="1" thickBot="1">
      <c r="B23" s="672"/>
      <c r="C23" s="693"/>
      <c r="D23" s="101" t="s">
        <v>29</v>
      </c>
      <c r="E23" s="570">
        <f t="shared" si="6"/>
        <v>0</v>
      </c>
      <c r="F23" s="373">
        <f t="shared" ref="F23:G23" si="7">F20+F21+F22</f>
        <v>0</v>
      </c>
      <c r="G23" s="301">
        <f t="shared" si="7"/>
        <v>0</v>
      </c>
      <c r="H23" s="685"/>
    </row>
    <row r="24" spans="2:8" s="82" customFormat="1" ht="12.75" customHeight="1" thickBot="1">
      <c r="B24" s="672">
        <v>4</v>
      </c>
      <c r="C24" s="684" t="s">
        <v>77</v>
      </c>
      <c r="D24" s="674" t="s">
        <v>8</v>
      </c>
      <c r="E24" s="383">
        <f>SUM(F24,G24)</f>
        <v>1</v>
      </c>
      <c r="F24" s="371">
        <v>1</v>
      </c>
      <c r="G24" s="98"/>
      <c r="H24" s="686">
        <f>IF('1.Жалобы'!E41=0,0,E30/'1.Жалобы'!E41)</f>
        <v>2.8571428571428571E-2</v>
      </c>
    </row>
    <row r="25" spans="2:8" s="82" customFormat="1" ht="12.75" customHeight="1" thickBot="1">
      <c r="B25" s="672"/>
      <c r="C25" s="684"/>
      <c r="D25" s="674"/>
      <c r="E25" s="384">
        <f t="shared" ref="E25:G25" si="8">IF(E8=0,0,E24/E8)</f>
        <v>0.5</v>
      </c>
      <c r="F25" s="374">
        <f t="shared" si="8"/>
        <v>0.5</v>
      </c>
      <c r="G25" s="103">
        <f t="shared" si="8"/>
        <v>0</v>
      </c>
      <c r="H25" s="686"/>
    </row>
    <row r="26" spans="2:8" s="82" customFormat="1" ht="12.75" customHeight="1" thickBot="1">
      <c r="B26" s="672"/>
      <c r="C26" s="684"/>
      <c r="D26" s="671" t="s">
        <v>9</v>
      </c>
      <c r="E26" s="381">
        <f>SUM(F26,G26)</f>
        <v>0</v>
      </c>
      <c r="F26" s="372"/>
      <c r="G26" s="100"/>
      <c r="H26" s="686"/>
    </row>
    <row r="27" spans="2:8" s="82" customFormat="1" ht="12.75" customHeight="1" thickBot="1">
      <c r="B27" s="672"/>
      <c r="C27" s="684"/>
      <c r="D27" s="671"/>
      <c r="E27" s="384">
        <f t="shared" ref="E27:G27" si="9">IF(E9=0,0,E26/E9)</f>
        <v>0</v>
      </c>
      <c r="F27" s="374">
        <f t="shared" si="9"/>
        <v>0</v>
      </c>
      <c r="G27" s="103">
        <f t="shared" si="9"/>
        <v>0</v>
      </c>
      <c r="H27" s="686"/>
    </row>
    <row r="28" spans="2:8" s="82" customFormat="1" ht="12.75" customHeight="1" thickBot="1">
      <c r="B28" s="672"/>
      <c r="C28" s="684"/>
      <c r="D28" s="671" t="s">
        <v>10</v>
      </c>
      <c r="E28" s="381">
        <f>SUM(F28,G28)</f>
        <v>0</v>
      </c>
      <c r="F28" s="372"/>
      <c r="G28" s="100"/>
      <c r="H28" s="687">
        <f>IF('1.Жалобы'!E41=0,0,E30/'1.Жалобы'!E41)</f>
        <v>2.8571428571428571E-2</v>
      </c>
    </row>
    <row r="29" spans="2:8" s="82" customFormat="1" ht="12.75" customHeight="1" thickBot="1">
      <c r="B29" s="672"/>
      <c r="C29" s="684"/>
      <c r="D29" s="671"/>
      <c r="E29" s="384">
        <f t="shared" ref="E29:G29" si="10">IF(E10=0,0,E28/E10)</f>
        <v>0</v>
      </c>
      <c r="F29" s="374">
        <f t="shared" si="10"/>
        <v>0</v>
      </c>
      <c r="G29" s="103">
        <f t="shared" si="10"/>
        <v>0</v>
      </c>
      <c r="H29" s="687"/>
    </row>
    <row r="30" spans="2:8" s="82" customFormat="1" ht="13.5" thickBot="1">
      <c r="B30" s="672"/>
      <c r="C30" s="684"/>
      <c r="D30" s="675" t="s">
        <v>29</v>
      </c>
      <c r="E30" s="385">
        <f t="shared" ref="E30:G30" si="11">E24+E26+E28</f>
        <v>1</v>
      </c>
      <c r="F30" s="106">
        <f t="shared" si="11"/>
        <v>1</v>
      </c>
      <c r="G30" s="106">
        <f t="shared" si="11"/>
        <v>0</v>
      </c>
      <c r="H30" s="687"/>
    </row>
    <row r="31" spans="2:8" s="82" customFormat="1" ht="13.5" thickBot="1">
      <c r="B31" s="672"/>
      <c r="C31" s="684"/>
      <c r="D31" s="675"/>
      <c r="E31" s="387">
        <v>0</v>
      </c>
      <c r="F31" s="379">
        <v>0</v>
      </c>
      <c r="G31" s="107">
        <v>0</v>
      </c>
      <c r="H31" s="687"/>
    </row>
    <row r="32" spans="2:8" s="82" customFormat="1" ht="12.75" customHeight="1" thickBot="1">
      <c r="B32" s="672">
        <v>5</v>
      </c>
      <c r="C32" s="673" t="s">
        <v>78</v>
      </c>
      <c r="D32" s="692" t="s">
        <v>8</v>
      </c>
      <c r="E32" s="383">
        <f>SUM(F32,G32)</f>
        <v>0</v>
      </c>
      <c r="F32" s="371"/>
      <c r="G32" s="98"/>
      <c r="H32" s="694">
        <f>IF('1.Жалобы'!E41=0,0,E38/'1.Жалобы'!E41)</f>
        <v>0</v>
      </c>
    </row>
    <row r="33" spans="2:8" s="82" customFormat="1" ht="12.75" customHeight="1" thickBot="1">
      <c r="B33" s="672"/>
      <c r="C33" s="673"/>
      <c r="D33" s="692"/>
      <c r="E33" s="384">
        <f t="shared" ref="E33:G33" si="12">IF(E8=0,0,E32/E8)</f>
        <v>0</v>
      </c>
      <c r="F33" s="374">
        <f t="shared" si="12"/>
        <v>0</v>
      </c>
      <c r="G33" s="103">
        <f t="shared" si="12"/>
        <v>0</v>
      </c>
      <c r="H33" s="694"/>
    </row>
    <row r="34" spans="2:8" s="82" customFormat="1" ht="12.75" customHeight="1" thickBot="1">
      <c r="B34" s="672"/>
      <c r="C34" s="673"/>
      <c r="D34" s="671" t="s">
        <v>9</v>
      </c>
      <c r="E34" s="381">
        <f>SUM(F34,G34)</f>
        <v>0</v>
      </c>
      <c r="F34" s="372"/>
      <c r="G34" s="100"/>
      <c r="H34" s="694"/>
    </row>
    <row r="35" spans="2:8" s="82" customFormat="1" ht="12.75" customHeight="1" thickBot="1">
      <c r="B35" s="672"/>
      <c r="C35" s="673"/>
      <c r="D35" s="671"/>
      <c r="E35" s="384">
        <f t="shared" ref="E35:G35" si="13">IF(E9=0,0,E34/E9)</f>
        <v>0</v>
      </c>
      <c r="F35" s="374">
        <f t="shared" si="13"/>
        <v>0</v>
      </c>
      <c r="G35" s="103">
        <f t="shared" si="13"/>
        <v>0</v>
      </c>
      <c r="H35" s="694"/>
    </row>
    <row r="36" spans="2:8" s="82" customFormat="1" ht="12.75" customHeight="1" thickBot="1">
      <c r="B36" s="672"/>
      <c r="C36" s="673"/>
      <c r="D36" s="671" t="s">
        <v>10</v>
      </c>
      <c r="E36" s="381">
        <f>SUM(F36,G36)</f>
        <v>0</v>
      </c>
      <c r="F36" s="372"/>
      <c r="G36" s="100"/>
      <c r="H36" s="689">
        <f>IF('1.Жалобы'!E41=0,0,E38/'1.Жалобы'!E41)</f>
        <v>0</v>
      </c>
    </row>
    <row r="37" spans="2:8" s="82" customFormat="1" ht="13.5" customHeight="1" thickBot="1">
      <c r="B37" s="672"/>
      <c r="C37" s="673"/>
      <c r="D37" s="671"/>
      <c r="E37" s="384">
        <f t="shared" ref="E37:G37" si="14">IF(E10=0,0,E36/E10)</f>
        <v>0</v>
      </c>
      <c r="F37" s="374">
        <f t="shared" si="14"/>
        <v>0</v>
      </c>
      <c r="G37" s="103">
        <f t="shared" si="14"/>
        <v>0</v>
      </c>
      <c r="H37" s="690"/>
    </row>
    <row r="38" spans="2:8" s="82" customFormat="1" ht="13.5" thickBot="1">
      <c r="B38" s="672"/>
      <c r="C38" s="673"/>
      <c r="D38" s="676" t="s">
        <v>29</v>
      </c>
      <c r="E38" s="385">
        <f t="shared" ref="E38:G38" si="15">E32+E34+E36</f>
        <v>0</v>
      </c>
      <c r="F38" s="375">
        <f t="shared" si="15"/>
        <v>0</v>
      </c>
      <c r="G38" s="104">
        <f t="shared" si="15"/>
        <v>0</v>
      </c>
      <c r="H38" s="690"/>
    </row>
    <row r="39" spans="2:8" s="82" customFormat="1" ht="13.5" thickBot="1">
      <c r="B39" s="672"/>
      <c r="C39" s="673"/>
      <c r="D39" s="676"/>
      <c r="E39" s="388">
        <v>0</v>
      </c>
      <c r="F39" s="376">
        <v>0</v>
      </c>
      <c r="G39" s="105">
        <v>0</v>
      </c>
      <c r="H39" s="691"/>
    </row>
    <row r="40" spans="2:8" s="82" customFormat="1">
      <c r="B40"/>
      <c r="C40"/>
      <c r="D40"/>
      <c r="E40"/>
      <c r="F40" s="81"/>
      <c r="G40" s="81"/>
      <c r="H40" s="81"/>
    </row>
    <row r="41" spans="2:8" s="82" customFormat="1">
      <c r="B41"/>
      <c r="C41"/>
      <c r="D41"/>
      <c r="E41"/>
      <c r="F41" s="81"/>
      <c r="G41" s="81"/>
      <c r="H41" s="81"/>
    </row>
    <row r="42" spans="2:8">
      <c r="B42"/>
      <c r="D42"/>
      <c r="F42" s="12"/>
      <c r="G42" s="12"/>
      <c r="H42" s="12"/>
    </row>
    <row r="43" spans="2:8">
      <c r="B43"/>
      <c r="D43"/>
    </row>
  </sheetData>
  <sheetProtection selectLockedCells="1"/>
  <customSheetViews>
    <customSheetView guid="{0FE12176-AFB9-4DD1-AAC7-5D3D5349C621}" scale="75" fitToPage="1">
      <selection activeCell="D2" sqref="D2"/>
      <pageMargins left="0.32013888888888886" right="0.37986111111111109" top="0.3" bottom="0.2298611111111111" header="0.51180555555555551" footer="0.51180555555555551"/>
      <pageSetup paperSize="9" firstPageNumber="44" orientation="landscape" useFirstPageNumber="1" horizontalDpi="300" verticalDpi="300"/>
      <headerFooter alignWithMargins="0"/>
    </customSheetView>
  </customSheetViews>
  <mergeCells count="37">
    <mergeCell ref="H32:H35"/>
    <mergeCell ref="D34:D35"/>
    <mergeCell ref="D36:D37"/>
    <mergeCell ref="H36:H39"/>
    <mergeCell ref="D38:D39"/>
    <mergeCell ref="B32:B39"/>
    <mergeCell ref="C32:C39"/>
    <mergeCell ref="D32:D33"/>
    <mergeCell ref="B20:B23"/>
    <mergeCell ref="C20:C23"/>
    <mergeCell ref="D30:D31"/>
    <mergeCell ref="D26:D27"/>
    <mergeCell ref="D28:D29"/>
    <mergeCell ref="B24:B31"/>
    <mergeCell ref="C24:C31"/>
    <mergeCell ref="D24:D25"/>
    <mergeCell ref="H20:H23"/>
    <mergeCell ref="H24:H27"/>
    <mergeCell ref="H28:H31"/>
    <mergeCell ref="H12:H15"/>
    <mergeCell ref="H16:H19"/>
    <mergeCell ref="B2:C2"/>
    <mergeCell ref="D2:H2"/>
    <mergeCell ref="D3:H3"/>
    <mergeCell ref="C4:H4"/>
    <mergeCell ref="H8:H11"/>
    <mergeCell ref="B5:B6"/>
    <mergeCell ref="C7:D7"/>
    <mergeCell ref="C5:D6"/>
    <mergeCell ref="B8:B11"/>
    <mergeCell ref="C8:C11"/>
    <mergeCell ref="D14:D15"/>
    <mergeCell ref="B12:B19"/>
    <mergeCell ref="C12:C19"/>
    <mergeCell ref="D12:D13"/>
    <mergeCell ref="D16:D17"/>
    <mergeCell ref="D18:D19"/>
  </mergeCells>
  <phoneticPr fontId="0" type="noConversion"/>
  <pageMargins left="0.32013888888888886" right="0.37986111111111109" top="0.3" bottom="0.2298611111111111" header="0.51180555555555551" footer="0.51180555555555551"/>
  <pageSetup paperSize="9" scale="94" firstPageNumber="44" orientation="landscape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3"/>
  <sheetViews>
    <sheetView workbookViewId="0">
      <selection activeCell="F23" sqref="F23"/>
    </sheetView>
  </sheetViews>
  <sheetFormatPr defaultRowHeight="12.75"/>
  <cols>
    <col min="1" max="1" width="3.140625" style="108" customWidth="1"/>
    <col min="2" max="2" width="7" style="108" customWidth="1"/>
    <col min="3" max="3" width="38.42578125" style="108" customWidth="1"/>
    <col min="4" max="4" width="37.28515625" style="108" customWidth="1"/>
    <col min="5" max="8" width="9.140625" style="108"/>
    <col min="9" max="9" width="33.42578125" style="108" customWidth="1"/>
    <col min="10" max="16384" width="9.140625" style="108"/>
  </cols>
  <sheetData>
    <row r="2" spans="2:18">
      <c r="C2" s="109"/>
      <c r="D2" s="110"/>
      <c r="E2" s="110"/>
      <c r="F2" s="110"/>
      <c r="G2" s="110"/>
      <c r="H2" s="110"/>
    </row>
    <row r="3" spans="2:18" ht="31.5" customHeight="1">
      <c r="B3" s="696" t="s">
        <v>79</v>
      </c>
      <c r="C3" s="696"/>
      <c r="D3" s="697" t="s">
        <v>237</v>
      </c>
      <c r="E3" s="697"/>
      <c r="F3" s="697"/>
      <c r="G3" s="697"/>
      <c r="H3" s="697"/>
      <c r="I3" s="111"/>
      <c r="J3" s="112"/>
      <c r="K3" s="112"/>
      <c r="L3" s="112"/>
      <c r="M3" s="112"/>
      <c r="N3" s="112"/>
      <c r="O3" s="112"/>
      <c r="P3" s="112"/>
      <c r="Q3" s="112"/>
      <c r="R3" s="112"/>
    </row>
    <row r="4" spans="2:18" ht="31.5" customHeight="1">
      <c r="B4" s="113"/>
      <c r="C4" s="113"/>
      <c r="D4" s="698" t="s">
        <v>47</v>
      </c>
      <c r="E4" s="698"/>
      <c r="F4" s="698"/>
      <c r="G4" s="698"/>
      <c r="H4" s="698"/>
      <c r="I4" s="114"/>
      <c r="J4" s="112"/>
      <c r="K4" s="112"/>
      <c r="L4" s="112"/>
      <c r="M4" s="112"/>
      <c r="N4" s="112"/>
      <c r="O4" s="112"/>
      <c r="P4" s="112"/>
      <c r="Q4" s="112"/>
      <c r="R4" s="112"/>
    </row>
    <row r="5" spans="2:18" ht="31.5" customHeight="1">
      <c r="B5" s="115"/>
      <c r="C5" s="699" t="s">
        <v>80</v>
      </c>
      <c r="D5" s="699"/>
      <c r="E5" s="699"/>
      <c r="F5" s="699"/>
      <c r="G5" s="699"/>
      <c r="H5" s="116"/>
      <c r="I5" s="116"/>
      <c r="J5" s="112"/>
      <c r="K5" s="112"/>
      <c r="L5" s="112"/>
      <c r="M5" s="112"/>
      <c r="N5" s="112"/>
      <c r="O5" s="112"/>
      <c r="P5" s="112"/>
      <c r="Q5" s="112"/>
      <c r="R5" s="112"/>
    </row>
    <row r="6" spans="2:18">
      <c r="B6" s="117"/>
      <c r="C6" s="117"/>
      <c r="D6" s="117"/>
      <c r="E6" s="117"/>
      <c r="F6" s="117"/>
      <c r="G6" s="117"/>
      <c r="H6" s="117"/>
      <c r="I6" s="117"/>
    </row>
    <row r="7" spans="2:18" ht="12.75" customHeight="1">
      <c r="B7" s="700" t="s">
        <v>81</v>
      </c>
      <c r="C7" s="701" t="s">
        <v>82</v>
      </c>
      <c r="D7" s="701"/>
      <c r="E7" s="706" t="s">
        <v>83</v>
      </c>
      <c r="F7" s="706"/>
      <c r="G7" s="706"/>
      <c r="H7" s="706"/>
      <c r="I7" s="695" t="s">
        <v>84</v>
      </c>
      <c r="J7" s="118"/>
      <c r="K7" s="118"/>
    </row>
    <row r="8" spans="2:18">
      <c r="B8" s="700"/>
      <c r="C8" s="701"/>
      <c r="D8" s="701"/>
      <c r="E8" s="119" t="s">
        <v>8</v>
      </c>
      <c r="F8" s="120" t="s">
        <v>9</v>
      </c>
      <c r="G8" s="120" t="s">
        <v>10</v>
      </c>
      <c r="H8" s="121" t="s">
        <v>29</v>
      </c>
      <c r="I8" s="695"/>
      <c r="J8" s="118"/>
      <c r="K8" s="118"/>
    </row>
    <row r="9" spans="2:18">
      <c r="B9" s="122" t="s">
        <v>12</v>
      </c>
      <c r="C9" s="702" t="s">
        <v>13</v>
      </c>
      <c r="D9" s="702"/>
      <c r="E9" s="123">
        <v>1</v>
      </c>
      <c r="F9" s="124">
        <v>2</v>
      </c>
      <c r="G9" s="124">
        <v>3</v>
      </c>
      <c r="H9" s="125">
        <v>4</v>
      </c>
      <c r="I9" s="126">
        <v>5</v>
      </c>
    </row>
    <row r="10" spans="2:18" ht="13.5" customHeight="1">
      <c r="B10" s="127">
        <v>1</v>
      </c>
      <c r="C10" s="703" t="s">
        <v>85</v>
      </c>
      <c r="D10" s="128" t="s">
        <v>11</v>
      </c>
      <c r="E10" s="129">
        <v>40</v>
      </c>
      <c r="F10" s="130"/>
      <c r="G10" s="130"/>
      <c r="H10" s="131">
        <f>SUM(E10:G10)</f>
        <v>40</v>
      </c>
      <c r="I10" s="132">
        <f>IF(E23=0,0,H10/E23)</f>
        <v>0</v>
      </c>
    </row>
    <row r="11" spans="2:18">
      <c r="B11" s="704">
        <v>2</v>
      </c>
      <c r="C11" s="703"/>
      <c r="D11" s="705" t="s">
        <v>86</v>
      </c>
      <c r="E11" s="134">
        <v>38</v>
      </c>
      <c r="F11" s="135"/>
      <c r="G11" s="135"/>
      <c r="H11" s="136">
        <f>SUM(E11:G11)</f>
        <v>38</v>
      </c>
      <c r="I11" s="708">
        <f>IF(E23=0,0,H11/E23)</f>
        <v>0</v>
      </c>
    </row>
    <row r="12" spans="2:18">
      <c r="B12" s="704"/>
      <c r="C12" s="703"/>
      <c r="D12" s="705"/>
      <c r="E12" s="137">
        <f>IF(E10=0,0,E11/E10)</f>
        <v>0.95</v>
      </c>
      <c r="F12" s="138">
        <f>IF(F10=0,0,F11/F10)</f>
        <v>0</v>
      </c>
      <c r="G12" s="138">
        <f>IF(G10=0,0,G11/G10)</f>
        <v>0</v>
      </c>
      <c r="H12" s="139">
        <f>IF(H10=0,0,H11/H10)</f>
        <v>0.95</v>
      </c>
      <c r="I12" s="708"/>
    </row>
    <row r="13" spans="2:18">
      <c r="B13" s="133">
        <v>3</v>
      </c>
      <c r="C13" s="703"/>
      <c r="D13" s="140" t="s">
        <v>87</v>
      </c>
      <c r="E13" s="141">
        <v>2</v>
      </c>
      <c r="F13" s="142"/>
      <c r="G13" s="142"/>
      <c r="H13" s="143">
        <f>SUM(E13:G13)</f>
        <v>2</v>
      </c>
      <c r="I13" s="144">
        <f>IF(E23=0,0,H13/E23)</f>
        <v>0</v>
      </c>
    </row>
    <row r="14" spans="2:18" ht="12.75" customHeight="1">
      <c r="B14" s="145">
        <v>4</v>
      </c>
      <c r="C14" s="709" t="s">
        <v>88</v>
      </c>
      <c r="D14" s="128" t="s">
        <v>11</v>
      </c>
      <c r="E14" s="129">
        <v>63</v>
      </c>
      <c r="F14" s="130"/>
      <c r="G14" s="130"/>
      <c r="H14" s="131">
        <f>SUM(E14:G14)</f>
        <v>63</v>
      </c>
      <c r="I14" s="146">
        <f>IF(E23=0,0,H14/E23)</f>
        <v>0</v>
      </c>
    </row>
    <row r="15" spans="2:18">
      <c r="B15" s="704">
        <v>5</v>
      </c>
      <c r="C15" s="709"/>
      <c r="D15" s="710" t="s">
        <v>89</v>
      </c>
      <c r="E15" s="134"/>
      <c r="F15" s="135"/>
      <c r="G15" s="135"/>
      <c r="H15" s="136">
        <f>SUM(E15:G15)</f>
        <v>0</v>
      </c>
      <c r="I15" s="711">
        <f>IF(E23=0,0,H15/E23)</f>
        <v>0</v>
      </c>
    </row>
    <row r="16" spans="2:18">
      <c r="B16" s="704"/>
      <c r="C16" s="709"/>
      <c r="D16" s="710"/>
      <c r="E16" s="147">
        <f>IF(E14=0,0,E15/E14)</f>
        <v>0</v>
      </c>
      <c r="F16" s="148">
        <f>IF(F14=0,0,F15/F14)</f>
        <v>0</v>
      </c>
      <c r="G16" s="148">
        <f>IF(G14=0,0,G15/G14)</f>
        <v>0</v>
      </c>
      <c r="H16" s="149">
        <f>IF(H14=0,0,H15/H14)</f>
        <v>0</v>
      </c>
      <c r="I16" s="711"/>
    </row>
    <row r="17" spans="2:9" ht="12.75" customHeight="1">
      <c r="B17" s="133">
        <v>6</v>
      </c>
      <c r="C17" s="712" t="s">
        <v>90</v>
      </c>
      <c r="D17" s="150" t="s">
        <v>11</v>
      </c>
      <c r="E17" s="129">
        <v>57</v>
      </c>
      <c r="F17" s="130"/>
      <c r="G17" s="130"/>
      <c r="H17" s="131">
        <f>SUM(E17:G17)</f>
        <v>57</v>
      </c>
      <c r="I17" s="151">
        <f>IF(E23=0,0,H17/E23)</f>
        <v>0</v>
      </c>
    </row>
    <row r="18" spans="2:9">
      <c r="B18" s="704">
        <v>7</v>
      </c>
      <c r="C18" s="712"/>
      <c r="D18" s="705" t="s">
        <v>86</v>
      </c>
      <c r="E18" s="134"/>
      <c r="F18" s="135"/>
      <c r="G18" s="135"/>
      <c r="H18" s="136">
        <f>SUM(E18:G18)</f>
        <v>0</v>
      </c>
      <c r="I18" s="707">
        <f>IF(E23=0,0,H18/E23)</f>
        <v>0</v>
      </c>
    </row>
    <row r="19" spans="2:9">
      <c r="B19" s="704"/>
      <c r="C19" s="712"/>
      <c r="D19" s="705"/>
      <c r="E19" s="137">
        <f>IF(E17=0,0,E18/E17)</f>
        <v>0</v>
      </c>
      <c r="F19" s="138">
        <f>IF(F17=0,0,F18/F17)</f>
        <v>0</v>
      </c>
      <c r="G19" s="138">
        <f>IF(G17=0,0,G18/G17)</f>
        <v>0</v>
      </c>
      <c r="H19" s="139">
        <f>IF(H17=0,0,H18/H17)</f>
        <v>0</v>
      </c>
      <c r="I19" s="707"/>
    </row>
    <row r="20" spans="2:9">
      <c r="B20" s="133">
        <v>8</v>
      </c>
      <c r="C20" s="712"/>
      <c r="D20" s="152" t="s">
        <v>87</v>
      </c>
      <c r="E20" s="134"/>
      <c r="F20" s="135"/>
      <c r="G20" s="135"/>
      <c r="H20" s="136">
        <f>SUM(E20:G20)</f>
        <v>0</v>
      </c>
      <c r="I20" s="153">
        <f>IF(E23=0,0,H20/E23)</f>
        <v>0</v>
      </c>
    </row>
    <row r="21" spans="2:9">
      <c r="B21" s="154">
        <v>9</v>
      </c>
      <c r="C21" s="712"/>
      <c r="D21" s="155" t="s">
        <v>91</v>
      </c>
      <c r="E21" s="156"/>
      <c r="F21" s="157"/>
      <c r="G21" s="157"/>
      <c r="H21" s="158">
        <f>SUM(E21:G21)</f>
        <v>0</v>
      </c>
      <c r="I21" s="159">
        <f>IF(E23=0,0,H21/E23)</f>
        <v>0</v>
      </c>
    </row>
    <row r="22" spans="2:9">
      <c r="B22" s="117"/>
      <c r="C22" s="117"/>
      <c r="D22" s="117"/>
      <c r="E22" s="117"/>
      <c r="F22" s="117"/>
      <c r="G22" s="117"/>
      <c r="H22" s="117"/>
      <c r="I22" s="117"/>
    </row>
    <row r="23" spans="2:9">
      <c r="B23"/>
      <c r="C23"/>
      <c r="D23"/>
      <c r="E23"/>
      <c r="F23"/>
      <c r="G23" s="117"/>
      <c r="H23" s="117"/>
      <c r="I23" s="117"/>
    </row>
  </sheetData>
  <sheetProtection selectLockedCells="1"/>
  <customSheetViews>
    <customSheetView guid="{0FE12176-AFB9-4DD1-AAC7-5D3D5349C621}" fitToPage="1">
      <selection activeCell="F14" sqref="F14"/>
      <pageMargins left="0.32013888888888886" right="0.34027777777777779" top="0.32013888888888886" bottom="0.30972222222222223" header="0.51180555555555551" footer="0.51180555555555551"/>
      <pageSetup paperSize="9" firstPageNumber="45" orientation="landscape" useFirstPageNumber="1" horizontalDpi="300" verticalDpi="300"/>
      <headerFooter alignWithMargins="0"/>
    </customSheetView>
  </customSheetViews>
  <mergeCells count="21">
    <mergeCell ref="I18:I19"/>
    <mergeCell ref="I11:I12"/>
    <mergeCell ref="C14:C16"/>
    <mergeCell ref="B15:B16"/>
    <mergeCell ref="D15:D16"/>
    <mergeCell ref="I15:I16"/>
    <mergeCell ref="C17:C21"/>
    <mergeCell ref="B18:B19"/>
    <mergeCell ref="D18:D19"/>
    <mergeCell ref="C9:D9"/>
    <mergeCell ref="C10:C13"/>
    <mergeCell ref="B11:B12"/>
    <mergeCell ref="D11:D12"/>
    <mergeCell ref="E7:H7"/>
    <mergeCell ref="I7:I8"/>
    <mergeCell ref="B3:C3"/>
    <mergeCell ref="D3:H3"/>
    <mergeCell ref="D4:H4"/>
    <mergeCell ref="C5:G5"/>
    <mergeCell ref="B7:B8"/>
    <mergeCell ref="C7:D8"/>
  </mergeCells>
  <phoneticPr fontId="0" type="noConversion"/>
  <pageMargins left="0.32013888888888886" right="0.34027777777777779" top="0.32013888888888886" bottom="0.30972222222222223" header="0.51180555555555551" footer="0.51180555555555551"/>
  <pageSetup paperSize="9" scale="92" firstPageNumber="45" orientation="landscape" useFirstPageNumber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5"/>
  <sheetViews>
    <sheetView workbookViewId="0">
      <selection activeCell="F17" sqref="F17"/>
    </sheetView>
  </sheetViews>
  <sheetFormatPr defaultRowHeight="12.75"/>
  <cols>
    <col min="1" max="1" width="2.85546875" style="108" customWidth="1"/>
    <col min="2" max="2" width="5.85546875" style="108" customWidth="1"/>
    <col min="3" max="3" width="36.5703125" style="108" customWidth="1"/>
    <col min="4" max="4" width="21.7109375" style="108" customWidth="1"/>
    <col min="5" max="5" width="21.140625" style="108" customWidth="1"/>
    <col min="6" max="6" width="20.140625" style="108" customWidth="1"/>
    <col min="7" max="16384" width="9.140625" style="108"/>
  </cols>
  <sheetData>
    <row r="2" spans="2:8">
      <c r="D2" s="716" t="s">
        <v>237</v>
      </c>
      <c r="E2" s="716"/>
    </row>
    <row r="3" spans="2:8" ht="16.5" customHeight="1">
      <c r="B3" s="717" t="s">
        <v>92</v>
      </c>
      <c r="C3" s="717"/>
      <c r="D3" s="718"/>
      <c r="E3" s="718"/>
      <c r="F3" s="160"/>
      <c r="G3" s="160"/>
      <c r="H3" s="160"/>
    </row>
    <row r="4" spans="2:8" ht="39.75" customHeight="1">
      <c r="B4" s="161"/>
      <c r="C4" s="719" t="s">
        <v>93</v>
      </c>
      <c r="D4" s="719"/>
      <c r="E4" s="719"/>
      <c r="F4" s="117"/>
    </row>
    <row r="5" spans="2:8" ht="13.5" thickBot="1">
      <c r="B5" s="117"/>
      <c r="C5" s="117"/>
      <c r="D5" s="117"/>
      <c r="E5" s="117"/>
      <c r="F5" s="117"/>
    </row>
    <row r="6" spans="2:8" ht="52.5" customHeight="1" thickBot="1">
      <c r="B6" s="720" t="s">
        <v>81</v>
      </c>
      <c r="C6" s="722" t="s">
        <v>94</v>
      </c>
      <c r="D6" s="395" t="s">
        <v>95</v>
      </c>
      <c r="E6" s="396" t="s">
        <v>96</v>
      </c>
      <c r="F6" s="397" t="s">
        <v>11</v>
      </c>
    </row>
    <row r="7" spans="2:8" ht="13.5" thickBot="1">
      <c r="B7" s="721"/>
      <c r="C7" s="723"/>
      <c r="D7" s="398" t="s">
        <v>97</v>
      </c>
      <c r="E7" s="400" t="s">
        <v>97</v>
      </c>
      <c r="F7" s="399" t="s">
        <v>97</v>
      </c>
    </row>
    <row r="8" spans="2:8" ht="13.5" thickBot="1">
      <c r="B8" s="389" t="s">
        <v>12</v>
      </c>
      <c r="C8" s="162" t="s">
        <v>13</v>
      </c>
      <c r="D8" s="411">
        <v>1</v>
      </c>
      <c r="E8" s="413">
        <v>2</v>
      </c>
      <c r="F8" s="412">
        <v>3</v>
      </c>
    </row>
    <row r="9" spans="2:8">
      <c r="B9" s="390">
        <v>1</v>
      </c>
      <c r="C9" s="163" t="s">
        <v>98</v>
      </c>
      <c r="D9" s="164">
        <v>9</v>
      </c>
      <c r="E9" s="165">
        <v>1</v>
      </c>
      <c r="F9" s="407">
        <f>SUM(D9,E9)</f>
        <v>10</v>
      </c>
    </row>
    <row r="10" spans="2:8">
      <c r="B10" s="391">
        <v>2</v>
      </c>
      <c r="C10" s="166" t="s">
        <v>99</v>
      </c>
      <c r="D10" s="167">
        <v>3</v>
      </c>
      <c r="E10" s="168">
        <v>1</v>
      </c>
      <c r="F10" s="408">
        <f>SUM(D10,E10)</f>
        <v>4</v>
      </c>
    </row>
    <row r="11" spans="2:8" ht="25.5">
      <c r="B11" s="392" t="s">
        <v>100</v>
      </c>
      <c r="C11" s="166" t="s">
        <v>101</v>
      </c>
      <c r="D11" s="167">
        <v>3</v>
      </c>
      <c r="E11" s="168">
        <v>1</v>
      </c>
      <c r="F11" s="408">
        <f>SUM(D11,E11)</f>
        <v>4</v>
      </c>
    </row>
    <row r="12" spans="2:8" ht="13.5" customHeight="1" thickBot="1">
      <c r="B12" s="713">
        <v>3</v>
      </c>
      <c r="C12" s="714" t="s">
        <v>102</v>
      </c>
      <c r="D12" s="404"/>
      <c r="E12" s="401"/>
      <c r="F12" s="408">
        <f>SUM(D12,E12)</f>
        <v>0</v>
      </c>
    </row>
    <row r="13" spans="2:8" ht="12.75" customHeight="1" thickBot="1">
      <c r="B13" s="713"/>
      <c r="C13" s="715"/>
      <c r="D13" s="403">
        <f t="shared" ref="D13:F13" si="0">IF(D9=0,0,D12/D9)</f>
        <v>0</v>
      </c>
      <c r="E13" s="405">
        <f t="shared" si="0"/>
        <v>0</v>
      </c>
      <c r="F13" s="409">
        <f t="shared" si="0"/>
        <v>0</v>
      </c>
    </row>
    <row r="14" spans="2:8" ht="26.25" thickBot="1">
      <c r="B14" s="393">
        <v>4</v>
      </c>
      <c r="C14" s="394" t="s">
        <v>103</v>
      </c>
      <c r="D14" s="402">
        <v>110</v>
      </c>
      <c r="E14" s="406">
        <v>22</v>
      </c>
      <c r="F14" s="410">
        <v>132</v>
      </c>
    </row>
    <row r="15" spans="2:8" ht="25.5" customHeight="1"/>
  </sheetData>
  <sheetProtection selectLockedCells="1"/>
  <customSheetViews>
    <customSheetView guid="{0FE12176-AFB9-4DD1-AAC7-5D3D5349C621}" fitToPage="1">
      <selection activeCell="D11" sqref="D11"/>
      <pageMargins left="0.3" right="0.32013888888888886" top="0.35" bottom="0.25972222222222224" header="0.51180555555555551" footer="0.51180555555555551"/>
      <pageSetup paperSize="9" firstPageNumber="46" orientation="landscape" useFirstPageNumber="1" horizontalDpi="300" verticalDpi="300"/>
      <headerFooter alignWithMargins="0"/>
    </customSheetView>
  </customSheetViews>
  <mergeCells count="8">
    <mergeCell ref="B12:B13"/>
    <mergeCell ref="C12:C13"/>
    <mergeCell ref="D2:E2"/>
    <mergeCell ref="B3:C3"/>
    <mergeCell ref="D3:E3"/>
    <mergeCell ref="C4:E4"/>
    <mergeCell ref="B6:B7"/>
    <mergeCell ref="C6:C7"/>
  </mergeCells>
  <phoneticPr fontId="0" type="noConversion"/>
  <pageMargins left="0.3" right="0.32013888888888886" top="0.35" bottom="0.25972222222222224" header="0.51180555555555551" footer="0.51180555555555551"/>
  <pageSetup paperSize="9" firstPageNumber="46" orientation="landscape" useFirstPageNumber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P50"/>
  <sheetViews>
    <sheetView topLeftCell="E16" zoomScale="75" zoomScaleNormal="75" zoomScaleSheetLayoutView="50" workbookViewId="0">
      <selection activeCell="H51" sqref="H51"/>
    </sheetView>
  </sheetViews>
  <sheetFormatPr defaultRowHeight="12.75"/>
  <cols>
    <col min="1" max="1" width="1.140625" customWidth="1"/>
    <col min="2" max="3" width="0" hidden="1" customWidth="1"/>
    <col min="4" max="4" width="7.5703125" customWidth="1"/>
    <col min="5" max="5" width="18.42578125" customWidth="1"/>
    <col min="6" max="6" width="23.140625" customWidth="1"/>
    <col min="7" max="7" width="23" customWidth="1"/>
    <col min="8" max="8" width="20.5703125" customWidth="1"/>
    <col min="9" max="9" width="21.42578125" customWidth="1"/>
    <col min="10" max="10" width="26.5703125" customWidth="1"/>
    <col min="11" max="11" width="17.85546875" customWidth="1"/>
    <col min="12" max="12" width="15.42578125" customWidth="1"/>
    <col min="13" max="13" width="13.5703125" customWidth="1"/>
    <col min="14" max="14" width="20.7109375" customWidth="1"/>
    <col min="15" max="15" width="19.5703125" customWidth="1"/>
    <col min="16" max="16" width="19" customWidth="1"/>
  </cols>
  <sheetData>
    <row r="1" spans="4:16" ht="13.5" thickBot="1">
      <c r="F1" s="716" t="s">
        <v>237</v>
      </c>
      <c r="G1" s="716"/>
      <c r="H1" s="716"/>
      <c r="I1" s="716"/>
    </row>
    <row r="2" spans="4:16" ht="19.5" customHeight="1">
      <c r="D2" s="169" t="s">
        <v>104</v>
      </c>
      <c r="E2" s="169"/>
      <c r="F2" s="726" t="s">
        <v>47</v>
      </c>
      <c r="G2" s="726"/>
      <c r="H2" s="726"/>
      <c r="I2" s="726"/>
      <c r="K2" s="169"/>
    </row>
    <row r="3" spans="4:16" ht="11.25" customHeight="1">
      <c r="D3" s="170"/>
      <c r="E3" s="170"/>
      <c r="F3" s="12"/>
      <c r="G3" s="171"/>
      <c r="H3" s="171"/>
      <c r="I3" s="12"/>
      <c r="J3" s="12"/>
      <c r="K3" s="12"/>
      <c r="L3" s="12"/>
      <c r="M3" s="12"/>
    </row>
    <row r="4" spans="4:16" ht="12.75" customHeight="1" thickBot="1"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4:16" ht="13.5" hidden="1" thickBot="1"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4:16" ht="13.5" hidden="1" thickBot="1"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4:16" ht="145.5" customHeight="1" thickBot="1">
      <c r="D7" s="532" t="s">
        <v>81</v>
      </c>
      <c r="E7" s="724" t="s">
        <v>105</v>
      </c>
      <c r="F7" s="533"/>
      <c r="G7" s="534" t="s">
        <v>106</v>
      </c>
      <c r="H7" s="533" t="s">
        <v>107</v>
      </c>
      <c r="I7" s="535" t="s">
        <v>108</v>
      </c>
      <c r="J7" s="724" t="s">
        <v>109</v>
      </c>
      <c r="K7" s="533" t="s">
        <v>110</v>
      </c>
      <c r="L7" s="533" t="s">
        <v>111</v>
      </c>
      <c r="M7" s="533" t="s">
        <v>112</v>
      </c>
      <c r="N7" s="431" t="s">
        <v>113</v>
      </c>
      <c r="O7" s="432" t="s">
        <v>114</v>
      </c>
      <c r="P7" s="433" t="s">
        <v>115</v>
      </c>
    </row>
    <row r="8" spans="4:16" ht="16.5" thickBot="1">
      <c r="D8" s="536"/>
      <c r="E8" s="725"/>
      <c r="F8" s="537" t="s">
        <v>97</v>
      </c>
      <c r="G8" s="538" t="s">
        <v>97</v>
      </c>
      <c r="H8" s="538" t="s">
        <v>97</v>
      </c>
      <c r="I8" s="539" t="s">
        <v>97</v>
      </c>
      <c r="J8" s="725"/>
      <c r="K8" s="537" t="s">
        <v>97</v>
      </c>
      <c r="L8" s="538" t="s">
        <v>97</v>
      </c>
      <c r="M8" s="539" t="s">
        <v>97</v>
      </c>
      <c r="N8" s="540" t="s">
        <v>97</v>
      </c>
      <c r="O8" s="541" t="s">
        <v>97</v>
      </c>
      <c r="P8" s="542" t="s">
        <v>97</v>
      </c>
    </row>
    <row r="9" spans="4:16" ht="15.75" thickBot="1">
      <c r="D9" s="548" t="s">
        <v>12</v>
      </c>
      <c r="E9" s="557" t="s">
        <v>13</v>
      </c>
      <c r="F9" s="549">
        <v>1</v>
      </c>
      <c r="G9" s="549">
        <v>2</v>
      </c>
      <c r="H9" s="549">
        <v>3</v>
      </c>
      <c r="I9" s="549">
        <v>4</v>
      </c>
      <c r="J9" s="549">
        <v>5</v>
      </c>
      <c r="K9" s="549">
        <v>6</v>
      </c>
      <c r="L9" s="549">
        <v>7</v>
      </c>
      <c r="M9" s="558">
        <v>8</v>
      </c>
      <c r="N9" s="550">
        <v>9</v>
      </c>
      <c r="O9" s="551">
        <v>10</v>
      </c>
      <c r="P9" s="552">
        <v>11</v>
      </c>
    </row>
    <row r="10" spans="4:16" ht="16.5" thickBot="1">
      <c r="D10" s="543">
        <v>1</v>
      </c>
      <c r="E10" s="553" t="s">
        <v>162</v>
      </c>
      <c r="F10" s="554">
        <v>5</v>
      </c>
      <c r="G10" s="554">
        <v>2</v>
      </c>
      <c r="H10" s="554">
        <v>3</v>
      </c>
      <c r="I10" s="554">
        <v>3</v>
      </c>
      <c r="J10" s="554">
        <v>2</v>
      </c>
      <c r="K10" s="554"/>
      <c r="L10" s="555">
        <v>90</v>
      </c>
      <c r="M10" s="556">
        <v>70</v>
      </c>
      <c r="N10" s="529">
        <f t="shared" ref="N10:N44" si="0">IF(F10=0,0,G10/F10)</f>
        <v>0.4</v>
      </c>
      <c r="O10" s="530">
        <f>IF(H10=0,0,I10/H10)</f>
        <v>1</v>
      </c>
      <c r="P10" s="531">
        <f>IF(L10=0,0,M10/L10)</f>
        <v>0.77777777777777779</v>
      </c>
    </row>
    <row r="11" spans="4:16" ht="16.5" thickBot="1">
      <c r="D11" s="416">
        <v>2</v>
      </c>
      <c r="E11" s="544" t="s">
        <v>200</v>
      </c>
      <c r="F11" s="545">
        <v>2</v>
      </c>
      <c r="G11" s="545">
        <v>2</v>
      </c>
      <c r="H11" s="545"/>
      <c r="I11" s="545"/>
      <c r="J11" s="545"/>
      <c r="K11" s="545"/>
      <c r="L11" s="546"/>
      <c r="M11" s="547"/>
      <c r="N11" s="529">
        <f t="shared" ref="N11:N43" si="1">IF(F11=0,0,G11/F11)</f>
        <v>1</v>
      </c>
      <c r="O11" s="530">
        <f t="shared" ref="O11:O43" si="2">IF(H11=0,0,I11/H11)</f>
        <v>0</v>
      </c>
      <c r="P11" s="531">
        <f t="shared" ref="P11:P43" si="3">IF(L11=0,0,M11/L11)</f>
        <v>0</v>
      </c>
    </row>
    <row r="12" spans="4:16" ht="16.5" thickBot="1">
      <c r="D12" s="416">
        <v>3</v>
      </c>
      <c r="E12" s="414" t="s">
        <v>201</v>
      </c>
      <c r="F12" s="172"/>
      <c r="G12" s="172"/>
      <c r="H12" s="172"/>
      <c r="I12" s="172"/>
      <c r="J12" s="172"/>
      <c r="K12" s="172"/>
      <c r="L12" s="173"/>
      <c r="M12" s="417"/>
      <c r="N12" s="529">
        <f t="shared" si="1"/>
        <v>0</v>
      </c>
      <c r="O12" s="530">
        <f t="shared" si="2"/>
        <v>0</v>
      </c>
      <c r="P12" s="531">
        <f t="shared" si="3"/>
        <v>0</v>
      </c>
    </row>
    <row r="13" spans="4:16" ht="16.5" thickBot="1">
      <c r="D13" s="416">
        <v>4</v>
      </c>
      <c r="E13" s="414" t="s">
        <v>202</v>
      </c>
      <c r="F13" s="172"/>
      <c r="G13" s="172"/>
      <c r="H13" s="172"/>
      <c r="I13" s="172"/>
      <c r="J13" s="172"/>
      <c r="K13" s="172"/>
      <c r="L13" s="173"/>
      <c r="M13" s="417"/>
      <c r="N13" s="529">
        <f t="shared" si="1"/>
        <v>0</v>
      </c>
      <c r="O13" s="530">
        <f t="shared" si="2"/>
        <v>0</v>
      </c>
      <c r="P13" s="531">
        <f t="shared" si="3"/>
        <v>0</v>
      </c>
    </row>
    <row r="14" spans="4:16" ht="16.5" thickBot="1">
      <c r="D14" s="416">
        <v>5</v>
      </c>
      <c r="E14" s="414" t="s">
        <v>203</v>
      </c>
      <c r="F14" s="172"/>
      <c r="G14" s="172"/>
      <c r="H14" s="172"/>
      <c r="I14" s="172"/>
      <c r="J14" s="172"/>
      <c r="K14" s="172"/>
      <c r="L14" s="173"/>
      <c r="M14" s="417"/>
      <c r="N14" s="529">
        <f t="shared" si="1"/>
        <v>0</v>
      </c>
      <c r="O14" s="530">
        <f t="shared" si="2"/>
        <v>0</v>
      </c>
      <c r="P14" s="531">
        <f t="shared" si="3"/>
        <v>0</v>
      </c>
    </row>
    <row r="15" spans="4:16" ht="16.5" thickBot="1">
      <c r="D15" s="416">
        <v>6</v>
      </c>
      <c r="E15" s="414" t="s">
        <v>204</v>
      </c>
      <c r="F15" s="172">
        <v>1</v>
      </c>
      <c r="G15" s="172"/>
      <c r="H15" s="172">
        <v>1</v>
      </c>
      <c r="I15" s="172"/>
      <c r="J15" s="172">
        <v>1</v>
      </c>
      <c r="K15" s="172"/>
      <c r="L15" s="173">
        <v>15</v>
      </c>
      <c r="M15" s="417"/>
      <c r="N15" s="529">
        <f t="shared" si="1"/>
        <v>0</v>
      </c>
      <c r="O15" s="530">
        <f t="shared" si="2"/>
        <v>0</v>
      </c>
      <c r="P15" s="531">
        <f t="shared" si="3"/>
        <v>0</v>
      </c>
    </row>
    <row r="16" spans="4:16" ht="16.5" thickBot="1">
      <c r="D16" s="416">
        <v>7</v>
      </c>
      <c r="E16" s="414" t="s">
        <v>205</v>
      </c>
      <c r="F16" s="172">
        <v>11</v>
      </c>
      <c r="G16" s="172">
        <v>1</v>
      </c>
      <c r="H16" s="172">
        <v>10</v>
      </c>
      <c r="I16" s="172">
        <v>11</v>
      </c>
      <c r="J16" s="172">
        <v>10</v>
      </c>
      <c r="K16" s="172"/>
      <c r="L16" s="173">
        <v>99</v>
      </c>
      <c r="M16" s="417">
        <v>235.5</v>
      </c>
      <c r="N16" s="529">
        <f t="shared" si="1"/>
        <v>9.0909090909090912E-2</v>
      </c>
      <c r="O16" s="530">
        <f t="shared" si="2"/>
        <v>1.1000000000000001</v>
      </c>
      <c r="P16" s="531">
        <f t="shared" si="3"/>
        <v>2.3787878787878789</v>
      </c>
    </row>
    <row r="17" spans="4:16" ht="16.5" thickBot="1">
      <c r="D17" s="416">
        <v>8</v>
      </c>
      <c r="E17" s="414" t="s">
        <v>206</v>
      </c>
      <c r="F17" s="172"/>
      <c r="G17" s="172"/>
      <c r="H17" s="172"/>
      <c r="I17" s="172"/>
      <c r="J17" s="172"/>
      <c r="K17" s="172"/>
      <c r="L17" s="173"/>
      <c r="M17" s="417"/>
      <c r="N17" s="529">
        <f t="shared" si="1"/>
        <v>0</v>
      </c>
      <c r="O17" s="530">
        <f t="shared" si="2"/>
        <v>0</v>
      </c>
      <c r="P17" s="531">
        <f t="shared" si="3"/>
        <v>0</v>
      </c>
    </row>
    <row r="18" spans="4:16" ht="16.5" thickBot="1">
      <c r="D18" s="416">
        <v>9</v>
      </c>
      <c r="E18" s="414" t="s">
        <v>207</v>
      </c>
      <c r="F18" s="172"/>
      <c r="G18" s="172"/>
      <c r="H18" s="172"/>
      <c r="I18" s="172"/>
      <c r="J18" s="172"/>
      <c r="K18" s="172"/>
      <c r="L18" s="173"/>
      <c r="M18" s="417"/>
      <c r="N18" s="529">
        <f t="shared" si="1"/>
        <v>0</v>
      </c>
      <c r="O18" s="530">
        <f t="shared" si="2"/>
        <v>0</v>
      </c>
      <c r="P18" s="531">
        <f t="shared" si="3"/>
        <v>0</v>
      </c>
    </row>
    <row r="19" spans="4:16" ht="16.5" thickBot="1">
      <c r="D19" s="416">
        <v>10</v>
      </c>
      <c r="E19" s="414" t="s">
        <v>208</v>
      </c>
      <c r="F19" s="172"/>
      <c r="G19" s="172"/>
      <c r="H19" s="172"/>
      <c r="I19" s="172"/>
      <c r="J19" s="172"/>
      <c r="K19" s="172"/>
      <c r="L19" s="173"/>
      <c r="M19" s="417"/>
      <c r="N19" s="529">
        <f t="shared" si="1"/>
        <v>0</v>
      </c>
      <c r="O19" s="530">
        <f t="shared" si="2"/>
        <v>0</v>
      </c>
      <c r="P19" s="531">
        <f t="shared" si="3"/>
        <v>0</v>
      </c>
    </row>
    <row r="20" spans="4:16" ht="16.5" thickBot="1">
      <c r="D20" s="416">
        <v>11</v>
      </c>
      <c r="E20" s="414" t="s">
        <v>209</v>
      </c>
      <c r="F20" s="172"/>
      <c r="G20" s="172"/>
      <c r="H20" s="172"/>
      <c r="I20" s="172"/>
      <c r="J20" s="172"/>
      <c r="K20" s="172"/>
      <c r="L20" s="173"/>
      <c r="M20" s="417"/>
      <c r="N20" s="529">
        <f t="shared" si="1"/>
        <v>0</v>
      </c>
      <c r="O20" s="530">
        <f t="shared" si="2"/>
        <v>0</v>
      </c>
      <c r="P20" s="531">
        <f t="shared" si="3"/>
        <v>0</v>
      </c>
    </row>
    <row r="21" spans="4:16" ht="16.5" thickBot="1">
      <c r="D21" s="416">
        <v>12</v>
      </c>
      <c r="E21" s="414" t="s">
        <v>210</v>
      </c>
      <c r="F21" s="172"/>
      <c r="G21" s="172"/>
      <c r="H21" s="172"/>
      <c r="I21" s="172">
        <v>1</v>
      </c>
      <c r="J21" s="172"/>
      <c r="K21" s="172"/>
      <c r="L21" s="173"/>
      <c r="M21" s="417">
        <v>3</v>
      </c>
      <c r="N21" s="529">
        <f t="shared" si="1"/>
        <v>0</v>
      </c>
      <c r="O21" s="530">
        <f t="shared" si="2"/>
        <v>0</v>
      </c>
      <c r="P21" s="531">
        <f t="shared" si="3"/>
        <v>0</v>
      </c>
    </row>
    <row r="22" spans="4:16" ht="16.5" thickBot="1">
      <c r="D22" s="416">
        <v>13</v>
      </c>
      <c r="E22" s="414" t="s">
        <v>211</v>
      </c>
      <c r="F22" s="172"/>
      <c r="G22" s="172"/>
      <c r="H22" s="172"/>
      <c r="I22" s="172"/>
      <c r="J22" s="172"/>
      <c r="K22" s="172"/>
      <c r="L22" s="173"/>
      <c r="M22" s="417"/>
      <c r="N22" s="529">
        <f t="shared" si="1"/>
        <v>0</v>
      </c>
      <c r="O22" s="530">
        <f t="shared" si="2"/>
        <v>0</v>
      </c>
      <c r="P22" s="531">
        <f t="shared" si="3"/>
        <v>0</v>
      </c>
    </row>
    <row r="23" spans="4:16" ht="16.5" thickBot="1">
      <c r="D23" s="416">
        <v>14</v>
      </c>
      <c r="E23" s="414" t="s">
        <v>212</v>
      </c>
      <c r="F23" s="172"/>
      <c r="G23" s="172"/>
      <c r="H23" s="172"/>
      <c r="I23" s="172"/>
      <c r="J23" s="172"/>
      <c r="K23" s="172"/>
      <c r="L23" s="173"/>
      <c r="M23" s="417"/>
      <c r="N23" s="529">
        <f t="shared" si="1"/>
        <v>0</v>
      </c>
      <c r="O23" s="530">
        <f t="shared" si="2"/>
        <v>0</v>
      </c>
      <c r="P23" s="531">
        <f t="shared" si="3"/>
        <v>0</v>
      </c>
    </row>
    <row r="24" spans="4:16" ht="16.5" thickBot="1">
      <c r="D24" s="416">
        <v>15</v>
      </c>
      <c r="E24" s="414" t="s">
        <v>213</v>
      </c>
      <c r="F24" s="172"/>
      <c r="G24" s="172"/>
      <c r="H24" s="172"/>
      <c r="I24" s="172"/>
      <c r="J24" s="172"/>
      <c r="K24" s="172"/>
      <c r="L24" s="173"/>
      <c r="M24" s="417"/>
      <c r="N24" s="529">
        <f t="shared" si="1"/>
        <v>0</v>
      </c>
      <c r="O24" s="530">
        <f t="shared" si="2"/>
        <v>0</v>
      </c>
      <c r="P24" s="531">
        <f t="shared" si="3"/>
        <v>0</v>
      </c>
    </row>
    <row r="25" spans="4:16" ht="16.5" thickBot="1">
      <c r="D25" s="416">
        <v>16</v>
      </c>
      <c r="E25" s="414" t="s">
        <v>214</v>
      </c>
      <c r="F25" s="172"/>
      <c r="G25" s="172"/>
      <c r="H25" s="172"/>
      <c r="I25" s="172"/>
      <c r="J25" s="172"/>
      <c r="K25" s="172"/>
      <c r="L25" s="173"/>
      <c r="M25" s="417"/>
      <c r="N25" s="529">
        <f t="shared" si="1"/>
        <v>0</v>
      </c>
      <c r="O25" s="530">
        <f t="shared" si="2"/>
        <v>0</v>
      </c>
      <c r="P25" s="531">
        <f t="shared" si="3"/>
        <v>0</v>
      </c>
    </row>
    <row r="26" spans="4:16" ht="16.5" thickBot="1">
      <c r="D26" s="416">
        <v>17</v>
      </c>
      <c r="E26" s="414" t="s">
        <v>215</v>
      </c>
      <c r="F26" s="172"/>
      <c r="G26" s="172"/>
      <c r="H26" s="172"/>
      <c r="I26" s="172"/>
      <c r="J26" s="172"/>
      <c r="K26" s="172"/>
      <c r="L26" s="173"/>
      <c r="M26" s="417"/>
      <c r="N26" s="529">
        <f t="shared" si="1"/>
        <v>0</v>
      </c>
      <c r="O26" s="530">
        <f t="shared" si="2"/>
        <v>0</v>
      </c>
      <c r="P26" s="531">
        <f t="shared" si="3"/>
        <v>0</v>
      </c>
    </row>
    <row r="27" spans="4:16" ht="16.5" thickBot="1">
      <c r="D27" s="416">
        <v>18</v>
      </c>
      <c r="E27" s="414" t="s">
        <v>216</v>
      </c>
      <c r="F27" s="172"/>
      <c r="G27" s="172"/>
      <c r="H27" s="172"/>
      <c r="I27" s="172"/>
      <c r="J27" s="172"/>
      <c r="K27" s="172"/>
      <c r="L27" s="173"/>
      <c r="M27" s="417"/>
      <c r="N27" s="529">
        <f t="shared" si="1"/>
        <v>0</v>
      </c>
      <c r="O27" s="530">
        <f t="shared" si="2"/>
        <v>0</v>
      </c>
      <c r="P27" s="531">
        <f t="shared" si="3"/>
        <v>0</v>
      </c>
    </row>
    <row r="28" spans="4:16" ht="16.5" thickBot="1">
      <c r="D28" s="416">
        <v>19</v>
      </c>
      <c r="E28" s="414" t="s">
        <v>217</v>
      </c>
      <c r="F28" s="172">
        <v>1</v>
      </c>
      <c r="G28" s="172">
        <v>1</v>
      </c>
      <c r="H28" s="172"/>
      <c r="I28" s="172"/>
      <c r="J28" s="172"/>
      <c r="K28" s="172"/>
      <c r="L28" s="173"/>
      <c r="M28" s="417"/>
      <c r="N28" s="529">
        <f t="shared" si="1"/>
        <v>1</v>
      </c>
      <c r="O28" s="530">
        <f t="shared" si="2"/>
        <v>0</v>
      </c>
      <c r="P28" s="531">
        <f t="shared" si="3"/>
        <v>0</v>
      </c>
    </row>
    <row r="29" spans="4:16" ht="16.5" thickBot="1">
      <c r="D29" s="416">
        <v>20</v>
      </c>
      <c r="E29" s="414" t="s">
        <v>218</v>
      </c>
      <c r="F29" s="172"/>
      <c r="G29" s="172"/>
      <c r="H29" s="172"/>
      <c r="I29" s="172"/>
      <c r="J29" s="172"/>
      <c r="K29" s="172"/>
      <c r="L29" s="173"/>
      <c r="M29" s="417"/>
      <c r="N29" s="529">
        <f t="shared" si="1"/>
        <v>0</v>
      </c>
      <c r="O29" s="530">
        <f t="shared" si="2"/>
        <v>0</v>
      </c>
      <c r="P29" s="531">
        <f t="shared" si="3"/>
        <v>0</v>
      </c>
    </row>
    <row r="30" spans="4:16" ht="16.5" thickBot="1">
      <c r="D30" s="416">
        <v>21</v>
      </c>
      <c r="E30" s="414" t="s">
        <v>219</v>
      </c>
      <c r="F30" s="172"/>
      <c r="G30" s="172"/>
      <c r="H30" s="172"/>
      <c r="I30" s="172"/>
      <c r="J30" s="172"/>
      <c r="K30" s="172"/>
      <c r="L30" s="173"/>
      <c r="M30" s="417"/>
      <c r="N30" s="529">
        <f t="shared" si="1"/>
        <v>0</v>
      </c>
      <c r="O30" s="530">
        <f t="shared" si="2"/>
        <v>0</v>
      </c>
      <c r="P30" s="531">
        <f t="shared" si="3"/>
        <v>0</v>
      </c>
    </row>
    <row r="31" spans="4:16" ht="16.5" thickBot="1">
      <c r="D31" s="416">
        <v>22</v>
      </c>
      <c r="E31" s="414" t="s">
        <v>220</v>
      </c>
      <c r="F31" s="172"/>
      <c r="G31" s="172"/>
      <c r="H31" s="172"/>
      <c r="I31" s="172"/>
      <c r="J31" s="172"/>
      <c r="K31" s="172"/>
      <c r="L31" s="173"/>
      <c r="M31" s="417"/>
      <c r="N31" s="529">
        <f t="shared" si="1"/>
        <v>0</v>
      </c>
      <c r="O31" s="530">
        <f t="shared" si="2"/>
        <v>0</v>
      </c>
      <c r="P31" s="531">
        <f t="shared" si="3"/>
        <v>0</v>
      </c>
    </row>
    <row r="32" spans="4:16" ht="16.5" thickBot="1">
      <c r="D32" s="416">
        <v>23</v>
      </c>
      <c r="E32" s="414" t="s">
        <v>235</v>
      </c>
      <c r="F32" s="172"/>
      <c r="G32" s="172"/>
      <c r="H32" s="172"/>
      <c r="I32" s="172"/>
      <c r="J32" s="172"/>
      <c r="K32" s="172"/>
      <c r="L32" s="173"/>
      <c r="M32" s="417"/>
      <c r="N32" s="529">
        <f t="shared" si="1"/>
        <v>0</v>
      </c>
      <c r="O32" s="530">
        <f t="shared" si="2"/>
        <v>0</v>
      </c>
      <c r="P32" s="531">
        <f t="shared" si="3"/>
        <v>0</v>
      </c>
    </row>
    <row r="33" spans="4:16" ht="16.5" thickBot="1">
      <c r="D33" s="416">
        <v>24</v>
      </c>
      <c r="E33" s="415" t="s">
        <v>236</v>
      </c>
      <c r="F33" s="172"/>
      <c r="G33" s="172"/>
      <c r="H33" s="172"/>
      <c r="I33" s="172"/>
      <c r="J33" s="172"/>
      <c r="K33" s="172"/>
      <c r="L33" s="173"/>
      <c r="M33" s="417"/>
      <c r="N33" s="529">
        <f t="shared" si="1"/>
        <v>0</v>
      </c>
      <c r="O33" s="530">
        <f t="shared" si="2"/>
        <v>0</v>
      </c>
      <c r="P33" s="531">
        <f t="shared" si="3"/>
        <v>0</v>
      </c>
    </row>
    <row r="34" spans="4:16" ht="16.5" thickBot="1">
      <c r="D34" s="416">
        <v>25</v>
      </c>
      <c r="E34" s="415" t="s">
        <v>221</v>
      </c>
      <c r="F34" s="172"/>
      <c r="G34" s="172"/>
      <c r="H34" s="172"/>
      <c r="I34" s="172"/>
      <c r="J34" s="172"/>
      <c r="K34" s="172"/>
      <c r="L34" s="173"/>
      <c r="M34" s="417"/>
      <c r="N34" s="529">
        <f t="shared" si="1"/>
        <v>0</v>
      </c>
      <c r="O34" s="530">
        <f t="shared" si="2"/>
        <v>0</v>
      </c>
      <c r="P34" s="531">
        <f t="shared" si="3"/>
        <v>0</v>
      </c>
    </row>
    <row r="35" spans="4:16" ht="16.5" thickBot="1">
      <c r="D35" s="416">
        <v>26</v>
      </c>
      <c r="E35" s="415" t="s">
        <v>222</v>
      </c>
      <c r="F35" s="172"/>
      <c r="G35" s="172"/>
      <c r="H35" s="172"/>
      <c r="I35" s="172"/>
      <c r="J35" s="172"/>
      <c r="K35" s="172"/>
      <c r="L35" s="173"/>
      <c r="M35" s="417"/>
      <c r="N35" s="529">
        <f t="shared" si="1"/>
        <v>0</v>
      </c>
      <c r="O35" s="530">
        <f t="shared" si="2"/>
        <v>0</v>
      </c>
      <c r="P35" s="531">
        <f t="shared" si="3"/>
        <v>0</v>
      </c>
    </row>
    <row r="36" spans="4:16" ht="16.5" thickBot="1">
      <c r="D36" s="416">
        <v>27</v>
      </c>
      <c r="E36" s="415" t="s">
        <v>223</v>
      </c>
      <c r="F36" s="172"/>
      <c r="G36" s="172"/>
      <c r="H36" s="172"/>
      <c r="I36" s="172"/>
      <c r="J36" s="172"/>
      <c r="K36" s="172"/>
      <c r="L36" s="173"/>
      <c r="M36" s="417"/>
      <c r="N36" s="529">
        <f t="shared" si="1"/>
        <v>0</v>
      </c>
      <c r="O36" s="530">
        <f t="shared" si="2"/>
        <v>0</v>
      </c>
      <c r="P36" s="531">
        <f t="shared" si="3"/>
        <v>0</v>
      </c>
    </row>
    <row r="37" spans="4:16" ht="16.5" thickBot="1">
      <c r="D37" s="416">
        <v>28</v>
      </c>
      <c r="E37" s="415" t="s">
        <v>224</v>
      </c>
      <c r="F37" s="172"/>
      <c r="G37" s="172"/>
      <c r="H37" s="172"/>
      <c r="I37" s="172"/>
      <c r="J37" s="172"/>
      <c r="K37" s="172"/>
      <c r="L37" s="173"/>
      <c r="M37" s="417"/>
      <c r="N37" s="529">
        <f t="shared" si="1"/>
        <v>0</v>
      </c>
      <c r="O37" s="530">
        <f t="shared" si="2"/>
        <v>0</v>
      </c>
      <c r="P37" s="531">
        <f t="shared" si="3"/>
        <v>0</v>
      </c>
    </row>
    <row r="38" spans="4:16" ht="16.5" thickBot="1">
      <c r="D38" s="416">
        <v>29</v>
      </c>
      <c r="E38" s="415" t="s">
        <v>225</v>
      </c>
      <c r="F38" s="172"/>
      <c r="G38" s="172"/>
      <c r="H38" s="172"/>
      <c r="I38" s="172"/>
      <c r="J38" s="172"/>
      <c r="K38" s="172"/>
      <c r="L38" s="173"/>
      <c r="M38" s="417"/>
      <c r="N38" s="529">
        <f t="shared" si="1"/>
        <v>0</v>
      </c>
      <c r="O38" s="530">
        <f t="shared" si="2"/>
        <v>0</v>
      </c>
      <c r="P38" s="531">
        <f t="shared" si="3"/>
        <v>0</v>
      </c>
    </row>
    <row r="39" spans="4:16" ht="16.5" thickBot="1">
      <c r="D39" s="416">
        <v>30</v>
      </c>
      <c r="E39" s="415" t="s">
        <v>226</v>
      </c>
      <c r="F39" s="172"/>
      <c r="G39" s="172"/>
      <c r="H39" s="172"/>
      <c r="I39" s="172"/>
      <c r="J39" s="172"/>
      <c r="K39" s="172"/>
      <c r="L39" s="173"/>
      <c r="M39" s="417"/>
      <c r="N39" s="529">
        <f t="shared" si="1"/>
        <v>0</v>
      </c>
      <c r="O39" s="530">
        <f t="shared" si="2"/>
        <v>0</v>
      </c>
      <c r="P39" s="531">
        <f t="shared" si="3"/>
        <v>0</v>
      </c>
    </row>
    <row r="40" spans="4:16" ht="16.5" thickBot="1">
      <c r="D40" s="416">
        <v>31</v>
      </c>
      <c r="E40" s="415" t="s">
        <v>227</v>
      </c>
      <c r="F40" s="172"/>
      <c r="G40" s="172"/>
      <c r="H40" s="172"/>
      <c r="I40" s="172"/>
      <c r="J40" s="172"/>
      <c r="K40" s="172"/>
      <c r="L40" s="173"/>
      <c r="M40" s="417"/>
      <c r="N40" s="529">
        <f t="shared" si="1"/>
        <v>0</v>
      </c>
      <c r="O40" s="530">
        <f t="shared" si="2"/>
        <v>0</v>
      </c>
      <c r="P40" s="531">
        <f t="shared" si="3"/>
        <v>0</v>
      </c>
    </row>
    <row r="41" spans="4:16" ht="16.5" thickBot="1">
      <c r="D41" s="416">
        <v>32</v>
      </c>
      <c r="E41" s="414" t="s">
        <v>160</v>
      </c>
      <c r="F41" s="172"/>
      <c r="G41" s="172"/>
      <c r="H41" s="172"/>
      <c r="I41" s="172"/>
      <c r="J41" s="172"/>
      <c r="K41" s="172"/>
      <c r="L41" s="173"/>
      <c r="M41" s="417"/>
      <c r="N41" s="529">
        <f t="shared" si="1"/>
        <v>0</v>
      </c>
      <c r="O41" s="530">
        <f t="shared" si="2"/>
        <v>0</v>
      </c>
      <c r="P41" s="531">
        <f t="shared" si="3"/>
        <v>0</v>
      </c>
    </row>
    <row r="42" spans="4:16" ht="16.5" thickBot="1">
      <c r="D42" s="416">
        <v>33</v>
      </c>
      <c r="E42" s="414" t="s">
        <v>116</v>
      </c>
      <c r="F42" s="420"/>
      <c r="G42" s="420"/>
      <c r="H42" s="420"/>
      <c r="I42" s="420"/>
      <c r="J42" s="420"/>
      <c r="K42" s="420"/>
      <c r="L42" s="421"/>
      <c r="M42" s="422"/>
      <c r="N42" s="529">
        <f t="shared" si="1"/>
        <v>0</v>
      </c>
      <c r="O42" s="530">
        <f t="shared" si="2"/>
        <v>0</v>
      </c>
      <c r="P42" s="531">
        <f t="shared" si="3"/>
        <v>0</v>
      </c>
    </row>
    <row r="43" spans="4:16" ht="16.5" thickBot="1">
      <c r="D43" s="416">
        <v>34</v>
      </c>
      <c r="E43" s="414" t="s">
        <v>161</v>
      </c>
      <c r="F43" s="420">
        <v>3</v>
      </c>
      <c r="G43" s="420">
        <v>1</v>
      </c>
      <c r="H43" s="420">
        <v>2</v>
      </c>
      <c r="I43" s="420"/>
      <c r="J43" s="420">
        <v>2</v>
      </c>
      <c r="K43" s="420"/>
      <c r="L43" s="421">
        <v>40</v>
      </c>
      <c r="M43" s="422">
        <v>12.6</v>
      </c>
      <c r="N43" s="529">
        <f t="shared" si="1"/>
        <v>0.33333333333333331</v>
      </c>
      <c r="O43" s="530">
        <f t="shared" si="2"/>
        <v>0</v>
      </c>
      <c r="P43" s="531">
        <f t="shared" si="3"/>
        <v>0.315</v>
      </c>
    </row>
    <row r="44" spans="4:16" ht="60.75" customHeight="1" thickBot="1">
      <c r="D44" s="416">
        <v>35</v>
      </c>
      <c r="E44" s="418" t="s">
        <v>117</v>
      </c>
      <c r="F44" s="423">
        <f>SUM(F10:F43)</f>
        <v>23</v>
      </c>
      <c r="G44" s="424">
        <f t="shared" ref="G44:M44" si="4">SUM(G10:G43)</f>
        <v>7</v>
      </c>
      <c r="H44" s="424">
        <f t="shared" si="4"/>
        <v>16</v>
      </c>
      <c r="I44" s="424">
        <f t="shared" si="4"/>
        <v>15</v>
      </c>
      <c r="J44" s="424">
        <f t="shared" si="4"/>
        <v>15</v>
      </c>
      <c r="K44" s="424">
        <f t="shared" si="4"/>
        <v>0</v>
      </c>
      <c r="L44" s="424">
        <f t="shared" si="4"/>
        <v>244</v>
      </c>
      <c r="M44" s="428">
        <f t="shared" si="4"/>
        <v>321.10000000000002</v>
      </c>
      <c r="N44" s="434">
        <f t="shared" si="0"/>
        <v>0.30434782608695654</v>
      </c>
      <c r="O44" s="435">
        <f t="shared" ref="O44" si="5">IF(G44=0,0,H44/G44)</f>
        <v>2.2857142857142856</v>
      </c>
      <c r="P44" s="436">
        <f t="shared" ref="P44" si="6">IF(H44=0,0,I44/H44)</f>
        <v>0.9375</v>
      </c>
    </row>
    <row r="45" spans="4:16" ht="41.25" customHeight="1" thickBot="1">
      <c r="D45" s="416">
        <v>36</v>
      </c>
      <c r="E45" s="419" t="s">
        <v>118</v>
      </c>
      <c r="F45" s="425">
        <f>IF('1.Жалобы'!E41=0,0,F44/'1.Жалобы'!E41)</f>
        <v>0.65714285714285714</v>
      </c>
      <c r="G45" s="426">
        <v>0.2</v>
      </c>
      <c r="H45" s="426">
        <v>0.5</v>
      </c>
      <c r="I45" s="426">
        <v>0.4</v>
      </c>
      <c r="J45" s="426">
        <v>0.4</v>
      </c>
      <c r="K45" s="426">
        <f>IF('1.Жалобы'!J41=0,0,K44/'1.Жалобы'!J41)</f>
        <v>0</v>
      </c>
      <c r="L45" s="426">
        <v>8</v>
      </c>
      <c r="M45" s="427">
        <v>9.1</v>
      </c>
      <c r="N45" s="429"/>
      <c r="O45" s="430"/>
      <c r="P45" s="430"/>
    </row>
    <row r="46" spans="4:16" ht="15">
      <c r="D46" s="174"/>
      <c r="E46" s="12"/>
      <c r="F46" s="12"/>
      <c r="G46" s="12"/>
      <c r="H46" s="12"/>
      <c r="I46" s="12"/>
      <c r="J46" s="12"/>
      <c r="K46" s="12"/>
      <c r="L46" s="12"/>
      <c r="M46" s="12"/>
    </row>
    <row r="48" spans="4:16">
      <c r="I48" s="175"/>
      <c r="J48" s="175"/>
      <c r="K48" s="175"/>
      <c r="L48" s="175"/>
      <c r="M48" s="89"/>
    </row>
    <row r="49" spans="9:13">
      <c r="I49" s="89"/>
      <c r="J49" s="89"/>
      <c r="K49" s="89"/>
      <c r="L49" s="89"/>
      <c r="M49" s="89"/>
    </row>
    <row r="50" spans="9:13">
      <c r="I50" s="89"/>
      <c r="J50" s="89"/>
      <c r="K50" s="89"/>
      <c r="L50" s="89"/>
      <c r="M50" s="89"/>
    </row>
  </sheetData>
  <customSheetViews>
    <customSheetView guid="{0FE12176-AFB9-4DD1-AAC7-5D3D5349C621}" scale="75" fitToPage="1" hiddenRows="1" hiddenColumns="1" topLeftCell="E49">
      <selection activeCell="Q59" sqref="Q59"/>
      <pageMargins left="0.15763888888888888" right="0.19652777777777777" top="0.27986111111111112" bottom="0.27986111111111112" header="0.51180555555555551" footer="0.51180555555555551"/>
      <pageSetup paperSize="9" firstPageNumber="47" fitToHeight="2" orientation="landscape" useFirstPageNumber="1" horizontalDpi="300" verticalDpi="300" r:id="rId1"/>
      <headerFooter alignWithMargins="0"/>
    </customSheetView>
  </customSheetViews>
  <mergeCells count="4">
    <mergeCell ref="J7:J8"/>
    <mergeCell ref="F1:I1"/>
    <mergeCell ref="F2:I2"/>
    <mergeCell ref="E7:E8"/>
  </mergeCells>
  <phoneticPr fontId="0" type="noConversion"/>
  <pageMargins left="0.15763888888888888" right="0.19652777777777777" top="0.27986111111111112" bottom="0.27986111111111112" header="0.51180555555555551" footer="0.51180555555555551"/>
  <pageSetup paperSize="9" scale="59" firstPageNumber="47" fitToHeight="2" orientation="landscape" useFirstPageNumber="1" horizontalDpi="300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1:O36"/>
  <sheetViews>
    <sheetView topLeftCell="C16" zoomScale="75" zoomScaleNormal="75" workbookViewId="0">
      <selection activeCell="I26" sqref="I26"/>
    </sheetView>
  </sheetViews>
  <sheetFormatPr defaultRowHeight="12.75"/>
  <cols>
    <col min="1" max="2" width="0.7109375" customWidth="1"/>
    <col min="3" max="3" width="1.140625" customWidth="1"/>
    <col min="4" max="4" width="37.42578125" customWidth="1"/>
    <col min="5" max="5" width="8.85546875" customWidth="1"/>
    <col min="6" max="6" width="11" customWidth="1"/>
    <col min="7" max="7" width="16.5703125" customWidth="1"/>
    <col min="8" max="8" width="32.28515625" customWidth="1"/>
    <col min="9" max="9" width="20.7109375" customWidth="1"/>
    <col min="10" max="10" width="23.140625" customWidth="1"/>
    <col min="11" max="11" width="18.85546875" customWidth="1"/>
    <col min="15" max="15" width="11.28515625" customWidth="1"/>
  </cols>
  <sheetData>
    <row r="1" spans="3:15" ht="18.75" customHeight="1" thickBot="1">
      <c r="E1" s="716" t="s">
        <v>237</v>
      </c>
      <c r="F1" s="716"/>
      <c r="G1" s="716"/>
      <c r="H1" s="716"/>
    </row>
    <row r="2" spans="3:15" ht="22.35" customHeight="1">
      <c r="E2" s="718" t="s">
        <v>47</v>
      </c>
      <c r="F2" s="718"/>
      <c r="G2" s="718"/>
      <c r="H2" s="718"/>
    </row>
    <row r="3" spans="3:15" ht="15.75">
      <c r="D3" s="176" t="s">
        <v>119</v>
      </c>
      <c r="E3" s="176"/>
      <c r="F3" s="176"/>
      <c r="G3" s="176"/>
      <c r="H3" s="176"/>
      <c r="I3" s="176"/>
      <c r="J3" s="176"/>
      <c r="K3" s="170"/>
      <c r="L3" s="170"/>
      <c r="M3" s="170"/>
      <c r="N3" s="170"/>
      <c r="O3" s="12"/>
    </row>
    <row r="4" spans="3:15" ht="30" customHeight="1">
      <c r="D4" s="176"/>
      <c r="E4" s="583" t="s">
        <v>231</v>
      </c>
      <c r="F4" s="583"/>
      <c r="G4" s="583"/>
      <c r="H4" s="583"/>
      <c r="I4" s="583"/>
      <c r="J4" s="176"/>
      <c r="K4" s="170"/>
      <c r="L4" s="170"/>
      <c r="M4" s="170"/>
      <c r="N4" s="170"/>
      <c r="O4" s="12"/>
    </row>
    <row r="5" spans="3:15" ht="13.5" thickBot="1"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3:15" ht="76.5" customHeight="1" thickBot="1">
      <c r="C6" s="727"/>
      <c r="D6" s="728" t="s">
        <v>120</v>
      </c>
      <c r="E6" s="729" t="s">
        <v>81</v>
      </c>
      <c r="F6" s="317" t="s">
        <v>121</v>
      </c>
      <c r="G6" s="730" t="s">
        <v>122</v>
      </c>
      <c r="H6" s="310" t="s">
        <v>123</v>
      </c>
      <c r="I6" s="310" t="s">
        <v>124</v>
      </c>
      <c r="J6" s="310" t="s">
        <v>125</v>
      </c>
      <c r="K6" s="306" t="s">
        <v>126</v>
      </c>
      <c r="L6" s="731" t="s">
        <v>127</v>
      </c>
      <c r="M6" s="731"/>
      <c r="N6" s="731"/>
      <c r="O6" s="731"/>
    </row>
    <row r="7" spans="3:15" ht="28.5" customHeight="1" thickBot="1">
      <c r="C7" s="727"/>
      <c r="D7" s="728"/>
      <c r="E7" s="729"/>
      <c r="F7" s="177" t="s">
        <v>97</v>
      </c>
      <c r="G7" s="730"/>
      <c r="H7" s="311" t="s">
        <v>97</v>
      </c>
      <c r="I7" s="311" t="s">
        <v>97</v>
      </c>
      <c r="J7" s="311" t="s">
        <v>97</v>
      </c>
      <c r="K7" s="177" t="s">
        <v>97</v>
      </c>
      <c r="L7" s="178" t="s">
        <v>29</v>
      </c>
      <c r="M7" s="312" t="s">
        <v>128</v>
      </c>
      <c r="N7" s="311" t="s">
        <v>129</v>
      </c>
      <c r="O7" s="179" t="s">
        <v>130</v>
      </c>
    </row>
    <row r="8" spans="3:15" ht="13.5" thickBot="1">
      <c r="C8" s="87"/>
      <c r="D8" s="230" t="s">
        <v>12</v>
      </c>
      <c r="E8" s="180" t="s">
        <v>13</v>
      </c>
      <c r="F8" s="181">
        <v>1</v>
      </c>
      <c r="G8" s="181">
        <v>2</v>
      </c>
      <c r="H8" s="309">
        <v>3</v>
      </c>
      <c r="I8" s="309">
        <v>4</v>
      </c>
      <c r="J8" s="309">
        <v>5</v>
      </c>
      <c r="K8" s="309">
        <v>6</v>
      </c>
      <c r="L8" s="309">
        <v>7</v>
      </c>
      <c r="M8" s="309">
        <v>8</v>
      </c>
      <c r="N8" s="309">
        <v>9</v>
      </c>
      <c r="O8" s="309">
        <v>10</v>
      </c>
    </row>
    <row r="9" spans="3:15" ht="32.25" customHeight="1" thickBot="1">
      <c r="D9" s="235" t="s">
        <v>163</v>
      </c>
      <c r="E9" s="182">
        <v>1</v>
      </c>
      <c r="F9" s="183">
        <v>4</v>
      </c>
      <c r="G9" s="183"/>
      <c r="H9" s="183"/>
      <c r="I9" s="183"/>
      <c r="J9" s="183"/>
      <c r="K9" s="183"/>
      <c r="L9" s="184">
        <f t="shared" ref="L9:L22" si="0">M9+N9+O9</f>
        <v>0</v>
      </c>
      <c r="M9" s="183"/>
      <c r="N9" s="183"/>
      <c r="O9" s="185"/>
    </row>
    <row r="10" spans="3:15" ht="30" customHeight="1">
      <c r="D10" s="234" t="s">
        <v>131</v>
      </c>
      <c r="E10" s="562">
        <v>2</v>
      </c>
      <c r="F10" s="186">
        <v>30</v>
      </c>
      <c r="G10" s="186">
        <v>2</v>
      </c>
      <c r="H10" s="186"/>
      <c r="I10" s="186"/>
      <c r="J10" s="186"/>
      <c r="K10" s="186"/>
      <c r="L10" s="187">
        <f t="shared" si="0"/>
        <v>0</v>
      </c>
      <c r="M10" s="186"/>
      <c r="N10" s="186"/>
      <c r="O10" s="188"/>
    </row>
    <row r="11" spans="3:15" ht="28.5" customHeight="1">
      <c r="D11" s="231" t="s">
        <v>132</v>
      </c>
      <c r="E11" s="564">
        <v>3</v>
      </c>
      <c r="F11" s="186">
        <v>4</v>
      </c>
      <c r="G11" s="186">
        <v>1</v>
      </c>
      <c r="H11" s="186"/>
      <c r="I11" s="186"/>
      <c r="J11" s="186"/>
      <c r="K11" s="186"/>
      <c r="L11" s="187">
        <f t="shared" si="0"/>
        <v>0</v>
      </c>
      <c r="M11" s="186"/>
      <c r="N11" s="186"/>
      <c r="O11" s="188"/>
    </row>
    <row r="12" spans="3:15" ht="55.5" customHeight="1">
      <c r="D12" s="229" t="s">
        <v>133</v>
      </c>
      <c r="E12" s="563">
        <v>4</v>
      </c>
      <c r="F12" s="186">
        <v>40</v>
      </c>
      <c r="G12" s="186"/>
      <c r="H12" s="186"/>
      <c r="I12" s="186"/>
      <c r="J12" s="186"/>
      <c r="K12" s="186"/>
      <c r="L12" s="187">
        <f t="shared" si="0"/>
        <v>0</v>
      </c>
      <c r="M12" s="186"/>
      <c r="N12" s="186"/>
      <c r="O12" s="188"/>
    </row>
    <row r="13" spans="3:15" ht="46.5" customHeight="1">
      <c r="D13" s="229" t="s">
        <v>165</v>
      </c>
      <c r="E13" s="562">
        <v>5</v>
      </c>
      <c r="F13" s="186">
        <v>3</v>
      </c>
      <c r="G13" s="186"/>
      <c r="H13" s="186"/>
      <c r="I13" s="186"/>
      <c r="J13" s="186"/>
      <c r="K13" s="186"/>
      <c r="L13" s="187">
        <f t="shared" si="0"/>
        <v>0</v>
      </c>
      <c r="M13" s="186"/>
      <c r="N13" s="186"/>
      <c r="O13" s="188"/>
    </row>
    <row r="14" spans="3:15" ht="41.25" customHeight="1">
      <c r="D14" s="229" t="s">
        <v>166</v>
      </c>
      <c r="E14" s="564">
        <v>6</v>
      </c>
      <c r="F14" s="186">
        <v>11</v>
      </c>
      <c r="G14" s="186">
        <v>1</v>
      </c>
      <c r="H14" s="186">
        <v>6</v>
      </c>
      <c r="I14" s="186"/>
      <c r="J14" s="186">
        <v>1</v>
      </c>
      <c r="K14" s="186">
        <v>5</v>
      </c>
      <c r="L14" s="187">
        <f t="shared" si="0"/>
        <v>6</v>
      </c>
      <c r="M14" s="186"/>
      <c r="N14" s="186">
        <v>1</v>
      </c>
      <c r="O14" s="188">
        <v>5</v>
      </c>
    </row>
    <row r="15" spans="3:15" ht="40.5" customHeight="1">
      <c r="D15" s="229" t="s">
        <v>167</v>
      </c>
      <c r="E15" s="563">
        <v>7</v>
      </c>
      <c r="F15" s="186"/>
      <c r="G15" s="186"/>
      <c r="H15" s="186"/>
      <c r="I15" s="186"/>
      <c r="J15" s="186"/>
      <c r="K15" s="186"/>
      <c r="L15" s="187">
        <f t="shared" si="0"/>
        <v>0</v>
      </c>
      <c r="M15" s="186"/>
      <c r="N15" s="186"/>
      <c r="O15" s="188"/>
    </row>
    <row r="16" spans="3:15" ht="40.5" customHeight="1">
      <c r="D16" s="229" t="s">
        <v>230</v>
      </c>
      <c r="E16" s="562">
        <v>8</v>
      </c>
      <c r="F16" s="186"/>
      <c r="G16" s="186"/>
      <c r="H16" s="186"/>
      <c r="I16" s="186"/>
      <c r="J16" s="186"/>
      <c r="K16" s="186"/>
      <c r="L16" s="187"/>
      <c r="M16" s="186"/>
      <c r="N16" s="186"/>
      <c r="O16" s="188"/>
    </row>
    <row r="17" spans="4:15" ht="41.25" customHeight="1">
      <c r="D17" s="229" t="s">
        <v>168</v>
      </c>
      <c r="E17" s="564">
        <v>9</v>
      </c>
      <c r="F17" s="186"/>
      <c r="G17" s="186"/>
      <c r="H17" s="186"/>
      <c r="I17" s="186"/>
      <c r="J17" s="186"/>
      <c r="K17" s="186"/>
      <c r="L17" s="187">
        <f t="shared" si="0"/>
        <v>0</v>
      </c>
      <c r="M17" s="186"/>
      <c r="N17" s="186"/>
      <c r="O17" s="188"/>
    </row>
    <row r="18" spans="4:15" ht="40.5" customHeight="1">
      <c r="D18" s="233" t="s">
        <v>164</v>
      </c>
      <c r="E18" s="563">
        <v>10</v>
      </c>
      <c r="F18" s="186">
        <v>2</v>
      </c>
      <c r="G18" s="186"/>
      <c r="H18" s="186"/>
      <c r="I18" s="186"/>
      <c r="J18" s="186"/>
      <c r="K18" s="186"/>
      <c r="L18" s="187">
        <f t="shared" si="0"/>
        <v>0</v>
      </c>
      <c r="M18" s="186"/>
      <c r="N18" s="186"/>
      <c r="O18" s="188"/>
    </row>
    <row r="19" spans="4:15" ht="47.25" customHeight="1">
      <c r="D19" s="229" t="s">
        <v>134</v>
      </c>
      <c r="E19" s="562">
        <v>11</v>
      </c>
      <c r="F19" s="186"/>
      <c r="G19" s="186"/>
      <c r="H19" s="186"/>
      <c r="I19" s="186"/>
      <c r="J19" s="186"/>
      <c r="K19" s="186"/>
      <c r="L19" s="187">
        <f t="shared" si="0"/>
        <v>0</v>
      </c>
      <c r="M19" s="186"/>
      <c r="N19" s="186"/>
      <c r="O19" s="188"/>
    </row>
    <row r="20" spans="4:15" ht="42" customHeight="1">
      <c r="D20" s="229" t="s">
        <v>135</v>
      </c>
      <c r="E20" s="564">
        <v>12</v>
      </c>
      <c r="F20" s="186"/>
      <c r="G20" s="186"/>
      <c r="H20" s="186"/>
      <c r="I20" s="186"/>
      <c r="J20" s="186"/>
      <c r="K20" s="186"/>
      <c r="L20" s="187">
        <f t="shared" si="0"/>
        <v>0</v>
      </c>
      <c r="M20" s="186"/>
      <c r="N20" s="186"/>
      <c r="O20" s="188"/>
    </row>
    <row r="21" spans="4:15" ht="20.25" customHeight="1" thickBot="1">
      <c r="D21" s="232" t="s">
        <v>136</v>
      </c>
      <c r="E21" s="565">
        <v>13</v>
      </c>
      <c r="F21" s="189"/>
      <c r="G21" s="189">
        <v>3</v>
      </c>
      <c r="H21" s="189">
        <v>25</v>
      </c>
      <c r="I21" s="189"/>
      <c r="J21" s="189">
        <v>17</v>
      </c>
      <c r="K21" s="189">
        <v>5</v>
      </c>
      <c r="L21" s="190">
        <f t="shared" si="0"/>
        <v>22</v>
      </c>
      <c r="M21" s="189"/>
      <c r="N21" s="189">
        <v>17</v>
      </c>
      <c r="O21" s="191">
        <v>5</v>
      </c>
    </row>
    <row r="22" spans="4:15" s="192" customFormat="1" ht="15.75" customHeight="1" thickBot="1">
      <c r="D22" s="566" t="s">
        <v>137</v>
      </c>
      <c r="E22" s="568">
        <v>14</v>
      </c>
      <c r="F22" s="567">
        <f t="shared" ref="F22:K22" si="1">SUM(F9:F21)</f>
        <v>94</v>
      </c>
      <c r="G22" s="193">
        <f t="shared" si="1"/>
        <v>7</v>
      </c>
      <c r="H22" s="193">
        <f t="shared" si="1"/>
        <v>31</v>
      </c>
      <c r="I22" s="193">
        <f t="shared" si="1"/>
        <v>0</v>
      </c>
      <c r="J22" s="193">
        <f t="shared" si="1"/>
        <v>18</v>
      </c>
      <c r="K22" s="193">
        <f t="shared" si="1"/>
        <v>10</v>
      </c>
      <c r="L22" s="193">
        <f t="shared" si="0"/>
        <v>28</v>
      </c>
      <c r="M22" s="193">
        <f>SUM(M9:M21)</f>
        <v>0</v>
      </c>
      <c r="N22" s="193">
        <f>SUM(N9:N21)</f>
        <v>18</v>
      </c>
      <c r="O22" s="194">
        <f>SUM(O9:O21)</f>
        <v>10</v>
      </c>
    </row>
    <row r="23" spans="4:15">
      <c r="D23" s="732"/>
      <c r="E23" s="732"/>
      <c r="F23" s="195"/>
      <c r="G23" s="195"/>
      <c r="H23" s="195"/>
      <c r="I23" s="195"/>
      <c r="J23" s="195"/>
      <c r="K23" s="195"/>
      <c r="L23" s="195"/>
      <c r="M23" s="195"/>
      <c r="N23" s="195"/>
      <c r="O23" s="195"/>
    </row>
    <row r="24" spans="4:15">
      <c r="D24" s="732"/>
      <c r="E24" s="732"/>
      <c r="F24" s="732"/>
      <c r="G24" s="196"/>
      <c r="M24" s="196"/>
      <c r="N24" s="196"/>
      <c r="O24" s="196"/>
    </row>
    <row r="25" spans="4:15">
      <c r="M25" s="196"/>
      <c r="N25" s="196"/>
      <c r="O25" s="196"/>
    </row>
    <row r="26" spans="4:15">
      <c r="M26" s="12"/>
      <c r="N26" s="12"/>
      <c r="O26" s="12"/>
    </row>
    <row r="27" spans="4:15">
      <c r="M27" s="12"/>
      <c r="N27" s="12"/>
      <c r="O27" s="12"/>
    </row>
    <row r="28" spans="4:15" ht="25.5" customHeight="1">
      <c r="M28" s="12"/>
      <c r="N28" s="195"/>
      <c r="O28" s="12"/>
    </row>
    <row r="29" spans="4:15" ht="25.5" customHeight="1">
      <c r="D29" s="12"/>
      <c r="E29" s="12"/>
      <c r="F29" s="12"/>
      <c r="G29" s="12"/>
      <c r="M29" s="12"/>
      <c r="N29" s="195"/>
      <c r="O29" s="12"/>
    </row>
    <row r="30" spans="4:15">
      <c r="D30" s="12"/>
      <c r="E30" s="12"/>
      <c r="F30" s="12"/>
      <c r="G30" s="12"/>
      <c r="M30" s="12"/>
      <c r="N30" s="12"/>
      <c r="O30" s="12"/>
    </row>
    <row r="31" spans="4:15">
      <c r="D31" s="12"/>
      <c r="E31" s="12"/>
      <c r="F31" s="12"/>
      <c r="G31" s="12"/>
      <c r="M31" s="12"/>
      <c r="N31" s="12"/>
      <c r="O31" s="12"/>
    </row>
    <row r="32" spans="4:15">
      <c r="D32" s="12"/>
      <c r="E32" s="12"/>
      <c r="F32" s="12"/>
      <c r="G32" s="12"/>
      <c r="M32" s="12"/>
      <c r="N32" s="12"/>
      <c r="O32" s="12"/>
    </row>
    <row r="35" spans="8:10">
      <c r="H35" s="733"/>
      <c r="I35" s="733"/>
      <c r="J35" s="733"/>
    </row>
    <row r="36" spans="8:10">
      <c r="H36" s="733"/>
      <c r="I36" s="733"/>
      <c r="J36" s="733"/>
    </row>
  </sheetData>
  <customSheetViews>
    <customSheetView guid="{0FE12176-AFB9-4DD1-AAC7-5D3D5349C621}" scale="75" fitToPage="1">
      <selection activeCell="K9" sqref="K9"/>
      <pageMargins left="0.2" right="0.1701388888888889" top="0.32013888888888886" bottom="0.2298611111111111" header="0.51180555555555551" footer="0.51180555555555551"/>
      <pageSetup paperSize="9" firstPageNumber="48" fitToHeight="2" orientation="landscape" useFirstPageNumber="1" horizontalDpi="300" verticalDpi="300"/>
      <headerFooter alignWithMargins="0"/>
    </customSheetView>
  </customSheetViews>
  <mergeCells count="12">
    <mergeCell ref="L6:O6"/>
    <mergeCell ref="D23:E23"/>
    <mergeCell ref="D24:F24"/>
    <mergeCell ref="H36:J36"/>
    <mergeCell ref="H35:J35"/>
    <mergeCell ref="E1:H1"/>
    <mergeCell ref="E2:H2"/>
    <mergeCell ref="E4:I4"/>
    <mergeCell ref="C6:C7"/>
    <mergeCell ref="D6:D7"/>
    <mergeCell ref="E6:E7"/>
    <mergeCell ref="G6:G7"/>
  </mergeCells>
  <phoneticPr fontId="0" type="noConversion"/>
  <pageMargins left="0.2" right="0.1701388888888889" top="0.32013888888888886" bottom="0.2298611111111111" header="0.51180555555555551" footer="0.51180555555555551"/>
  <pageSetup paperSize="9" scale="70" firstPageNumber="48" fitToHeight="2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4"/>
  <sheetViews>
    <sheetView topLeftCell="A13" zoomScale="75" zoomScaleNormal="75" workbookViewId="0">
      <selection activeCell="J33" sqref="J33"/>
    </sheetView>
  </sheetViews>
  <sheetFormatPr defaultRowHeight="12.75"/>
  <cols>
    <col min="1" max="1" width="1.42578125" customWidth="1"/>
    <col min="2" max="2" width="2.140625" customWidth="1"/>
    <col min="3" max="3" width="23.42578125" customWidth="1"/>
    <col min="4" max="4" width="7.140625" customWidth="1"/>
    <col min="5" max="5" width="6.28515625" customWidth="1"/>
    <col min="6" max="6" width="17.28515625" customWidth="1"/>
    <col min="7" max="7" width="26.5703125" customWidth="1"/>
    <col min="8" max="8" width="13" customWidth="1"/>
    <col min="9" max="9" width="13.28515625" customWidth="1"/>
    <col min="10" max="10" width="13" customWidth="1"/>
    <col min="15" max="15" width="20.140625" customWidth="1"/>
    <col min="16" max="16" width="22.85546875" customWidth="1"/>
    <col min="17" max="17" width="22.28515625" customWidth="1"/>
  </cols>
  <sheetData>
    <row r="1" spans="2:17" ht="21.75" customHeight="1" thickBot="1">
      <c r="G1" s="716" t="s">
        <v>237</v>
      </c>
      <c r="H1" s="716"/>
    </row>
    <row r="2" spans="2:17" ht="18" customHeight="1">
      <c r="C2" s="738" t="s">
        <v>138</v>
      </c>
      <c r="D2" s="738"/>
      <c r="E2" s="738"/>
      <c r="F2" s="738"/>
      <c r="G2" s="718"/>
      <c r="H2" s="718"/>
      <c r="J2" s="169"/>
      <c r="K2" s="169"/>
      <c r="L2" s="169"/>
    </row>
    <row r="3" spans="2:17" ht="18" customHeight="1">
      <c r="C3" s="176"/>
      <c r="D3" s="176"/>
      <c r="E3" s="176"/>
      <c r="F3" s="197"/>
      <c r="G3" s="197"/>
      <c r="H3" s="197"/>
      <c r="I3" s="12"/>
      <c r="J3" s="12"/>
      <c r="K3" s="12"/>
      <c r="L3" s="12"/>
      <c r="M3" s="12"/>
      <c r="N3" s="12"/>
    </row>
    <row r="4" spans="2:17" ht="90" customHeight="1">
      <c r="C4" s="197"/>
      <c r="D4" s="739" t="s">
        <v>139</v>
      </c>
      <c r="E4" s="739"/>
      <c r="F4" s="739"/>
      <c r="G4" s="739"/>
      <c r="H4" s="739"/>
      <c r="I4" s="739"/>
      <c r="J4" s="12"/>
      <c r="K4" s="12"/>
      <c r="L4" s="12"/>
      <c r="M4" s="12"/>
      <c r="N4" s="12"/>
    </row>
    <row r="5" spans="2:17" ht="13.5" thickBot="1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17" ht="117" customHeight="1" thickBot="1">
      <c r="B6" s="727"/>
      <c r="C6" s="745" t="s">
        <v>140</v>
      </c>
      <c r="D6" s="745"/>
      <c r="E6" s="734" t="s">
        <v>81</v>
      </c>
      <c r="F6" s="308" t="s">
        <v>141</v>
      </c>
      <c r="G6" s="740" t="s">
        <v>142</v>
      </c>
      <c r="H6" s="316" t="s">
        <v>143</v>
      </c>
      <c r="I6" s="316" t="s">
        <v>144</v>
      </c>
      <c r="J6" s="307" t="s">
        <v>145</v>
      </c>
      <c r="K6" s="735" t="s">
        <v>146</v>
      </c>
      <c r="L6" s="736"/>
      <c r="M6" s="736"/>
      <c r="N6" s="737"/>
      <c r="O6" s="313" t="s">
        <v>147</v>
      </c>
      <c r="P6" s="437" t="s">
        <v>148</v>
      </c>
      <c r="Q6" s="437" t="s">
        <v>149</v>
      </c>
    </row>
    <row r="7" spans="2:17" ht="39" customHeight="1" thickBot="1">
      <c r="B7" s="727"/>
      <c r="C7" s="745"/>
      <c r="D7" s="745"/>
      <c r="E7" s="734"/>
      <c r="F7" s="198" t="s">
        <v>97</v>
      </c>
      <c r="G7" s="740"/>
      <c r="H7" s="314" t="s">
        <v>97</v>
      </c>
      <c r="I7" s="314" t="s">
        <v>97</v>
      </c>
      <c r="J7" s="448" t="s">
        <v>97</v>
      </c>
      <c r="K7" s="459" t="s">
        <v>29</v>
      </c>
      <c r="L7" s="460" t="s">
        <v>150</v>
      </c>
      <c r="M7" s="461" t="s">
        <v>151</v>
      </c>
      <c r="N7" s="462" t="s">
        <v>152</v>
      </c>
      <c r="O7" s="443" t="s">
        <v>97</v>
      </c>
      <c r="P7" s="438" t="s">
        <v>97</v>
      </c>
      <c r="Q7" s="438" t="s">
        <v>97</v>
      </c>
    </row>
    <row r="8" spans="2:17" ht="13.5" thickBot="1">
      <c r="C8" s="741" t="s">
        <v>12</v>
      </c>
      <c r="D8" s="741"/>
      <c r="E8" s="199" t="s">
        <v>13</v>
      </c>
      <c r="F8" s="200">
        <v>1</v>
      </c>
      <c r="G8" s="200">
        <v>2</v>
      </c>
      <c r="H8" s="315">
        <v>3</v>
      </c>
      <c r="I8" s="315">
        <v>4</v>
      </c>
      <c r="J8" s="315">
        <v>5</v>
      </c>
      <c r="K8" s="315">
        <v>6</v>
      </c>
      <c r="L8" s="315">
        <v>7</v>
      </c>
      <c r="M8" s="315">
        <v>8</v>
      </c>
      <c r="N8" s="315">
        <v>9</v>
      </c>
      <c r="O8" s="315">
        <v>10</v>
      </c>
      <c r="P8" s="315">
        <v>11</v>
      </c>
      <c r="Q8" s="315">
        <v>12</v>
      </c>
    </row>
    <row r="9" spans="2:17" ht="24" customHeight="1" thickBot="1">
      <c r="C9" s="742" t="s">
        <v>153</v>
      </c>
      <c r="D9" s="201" t="s">
        <v>8</v>
      </c>
      <c r="E9" s="202">
        <v>1</v>
      </c>
      <c r="F9" s="203"/>
      <c r="G9" s="203"/>
      <c r="H9" s="203"/>
      <c r="I9" s="203"/>
      <c r="J9" s="449"/>
      <c r="K9" s="455">
        <f t="shared" ref="K9:K18" si="0">L9+M9+N9</f>
        <v>0</v>
      </c>
      <c r="L9" s="205"/>
      <c r="M9" s="203"/>
      <c r="N9" s="204"/>
      <c r="O9" s="444"/>
      <c r="P9" s="439"/>
      <c r="Q9" s="439"/>
    </row>
    <row r="10" spans="2:17" ht="17.25" customHeight="1" thickBot="1">
      <c r="C10" s="742"/>
      <c r="D10" s="206" t="s">
        <v>9</v>
      </c>
      <c r="E10" s="207">
        <v>2</v>
      </c>
      <c r="F10" s="186"/>
      <c r="G10" s="186"/>
      <c r="H10" s="186"/>
      <c r="I10" s="186"/>
      <c r="J10" s="450"/>
      <c r="K10" s="456">
        <f t="shared" si="0"/>
        <v>0</v>
      </c>
      <c r="L10" s="210"/>
      <c r="M10" s="186"/>
      <c r="N10" s="208"/>
      <c r="O10" s="445"/>
      <c r="P10" s="440"/>
      <c r="Q10" s="440"/>
    </row>
    <row r="11" spans="2:17" ht="20.25" customHeight="1" thickBot="1">
      <c r="C11" s="742"/>
      <c r="D11" s="211" t="s">
        <v>10</v>
      </c>
      <c r="E11" s="212">
        <v>3</v>
      </c>
      <c r="F11" s="189"/>
      <c r="G11" s="189"/>
      <c r="H11" s="189"/>
      <c r="I11" s="189"/>
      <c r="J11" s="451"/>
      <c r="K11" s="457">
        <f t="shared" si="0"/>
        <v>0</v>
      </c>
      <c r="L11" s="215"/>
      <c r="M11" s="189"/>
      <c r="N11" s="213"/>
      <c r="O11" s="446"/>
      <c r="P11" s="441"/>
      <c r="Q11" s="441"/>
    </row>
    <row r="12" spans="2:17" ht="30" customHeight="1" thickBot="1">
      <c r="C12" s="743" t="s">
        <v>234</v>
      </c>
      <c r="D12" s="216" t="s">
        <v>8</v>
      </c>
      <c r="E12" s="217">
        <v>4</v>
      </c>
      <c r="F12" s="218"/>
      <c r="G12" s="183"/>
      <c r="H12" s="183"/>
      <c r="I12" s="183"/>
      <c r="J12" s="452"/>
      <c r="K12" s="458">
        <f t="shared" si="0"/>
        <v>0</v>
      </c>
      <c r="L12" s="220"/>
      <c r="M12" s="183"/>
      <c r="N12" s="219"/>
      <c r="O12" s="447"/>
      <c r="P12" s="442"/>
      <c r="Q12" s="442"/>
    </row>
    <row r="13" spans="2:17" ht="30" customHeight="1" thickBot="1">
      <c r="C13" s="744"/>
      <c r="D13" s="221" t="s">
        <v>9</v>
      </c>
      <c r="E13" s="222">
        <v>5</v>
      </c>
      <c r="F13" s="209"/>
      <c r="G13" s="186"/>
      <c r="H13" s="186"/>
      <c r="I13" s="186"/>
      <c r="J13" s="450"/>
      <c r="K13" s="456">
        <f t="shared" si="0"/>
        <v>0</v>
      </c>
      <c r="L13" s="210"/>
      <c r="M13" s="186"/>
      <c r="N13" s="208"/>
      <c r="O13" s="445"/>
      <c r="P13" s="440"/>
      <c r="Q13" s="440"/>
    </row>
    <row r="14" spans="2:17" ht="30" customHeight="1" thickBot="1">
      <c r="C14" s="744"/>
      <c r="D14" s="221" t="s">
        <v>10</v>
      </c>
      <c r="E14" s="222">
        <v>6</v>
      </c>
      <c r="F14" s="214"/>
      <c r="G14" s="189"/>
      <c r="H14" s="189"/>
      <c r="I14" s="189"/>
      <c r="J14" s="451"/>
      <c r="K14" s="457">
        <f t="shared" si="0"/>
        <v>0</v>
      </c>
      <c r="L14" s="215"/>
      <c r="M14" s="189"/>
      <c r="N14" s="213"/>
      <c r="O14" s="446"/>
      <c r="P14" s="441"/>
      <c r="Q14" s="441"/>
    </row>
    <row r="15" spans="2:17" ht="30.75" customHeight="1" thickBot="1">
      <c r="C15" s="744"/>
      <c r="D15" s="223" t="s">
        <v>29</v>
      </c>
      <c r="E15" s="493">
        <v>7</v>
      </c>
      <c r="F15" s="494">
        <f>SUM(F12:F14)</f>
        <v>0</v>
      </c>
      <c r="G15" s="495">
        <f t="shared" ref="G15:I15" si="1">SUM(G12:G14)</f>
        <v>0</v>
      </c>
      <c r="H15" s="496">
        <f t="shared" si="1"/>
        <v>0</v>
      </c>
      <c r="I15" s="496">
        <f t="shared" si="1"/>
        <v>0</v>
      </c>
      <c r="J15" s="497">
        <f>SUM(J12:J14)</f>
        <v>0</v>
      </c>
      <c r="K15" s="498">
        <f t="shared" si="0"/>
        <v>0</v>
      </c>
      <c r="L15" s="495">
        <f t="shared" ref="L15:P15" si="2">SUM(L12:L14)</f>
        <v>0</v>
      </c>
      <c r="M15" s="496">
        <f t="shared" si="2"/>
        <v>0</v>
      </c>
      <c r="N15" s="499">
        <f t="shared" si="2"/>
        <v>0</v>
      </c>
      <c r="O15" s="500">
        <f t="shared" si="2"/>
        <v>0</v>
      </c>
      <c r="P15" s="498">
        <f t="shared" si="2"/>
        <v>0</v>
      </c>
      <c r="Q15" s="498">
        <f>SUM(Q12:Q14)</f>
        <v>0</v>
      </c>
    </row>
    <row r="16" spans="2:17" ht="23.25" customHeight="1">
      <c r="C16" s="748" t="s">
        <v>154</v>
      </c>
      <c r="D16" s="224" t="s">
        <v>8</v>
      </c>
      <c r="E16" s="473">
        <v>8</v>
      </c>
      <c r="F16" s="483"/>
      <c r="G16" s="484"/>
      <c r="H16" s="484"/>
      <c r="I16" s="484"/>
      <c r="J16" s="485"/>
      <c r="K16" s="486">
        <f t="shared" si="0"/>
        <v>0</v>
      </c>
      <c r="L16" s="487"/>
      <c r="M16" s="484"/>
      <c r="N16" s="488"/>
      <c r="O16" s="489"/>
      <c r="P16" s="490"/>
    </row>
    <row r="17" spans="3:16" ht="21" customHeight="1">
      <c r="C17" s="748"/>
      <c r="D17" s="206" t="s">
        <v>9</v>
      </c>
      <c r="E17" s="474">
        <v>9</v>
      </c>
      <c r="F17" s="491"/>
      <c r="G17" s="186"/>
      <c r="H17" s="186"/>
      <c r="I17" s="186"/>
      <c r="J17" s="450"/>
      <c r="K17" s="456">
        <f t="shared" si="0"/>
        <v>0</v>
      </c>
      <c r="L17" s="210"/>
      <c r="M17" s="186"/>
      <c r="N17" s="208"/>
      <c r="O17" s="209"/>
      <c r="P17" s="492"/>
    </row>
    <row r="18" spans="3:16" ht="26.25" customHeight="1" thickBot="1">
      <c r="C18" s="748"/>
      <c r="D18" s="211" t="s">
        <v>10</v>
      </c>
      <c r="E18" s="475">
        <v>10</v>
      </c>
      <c r="F18" s="501"/>
      <c r="G18" s="189"/>
      <c r="H18" s="189"/>
      <c r="I18" s="189"/>
      <c r="J18" s="451"/>
      <c r="K18" s="457">
        <f t="shared" si="0"/>
        <v>0</v>
      </c>
      <c r="L18" s="215"/>
      <c r="M18" s="189"/>
      <c r="N18" s="191"/>
      <c r="O18" s="214"/>
      <c r="P18" s="502"/>
    </row>
    <row r="19" spans="3:16" ht="13.5" thickBot="1">
      <c r="C19" s="749" t="s">
        <v>137</v>
      </c>
      <c r="D19" s="201" t="s">
        <v>8</v>
      </c>
      <c r="E19" s="476">
        <v>11</v>
      </c>
      <c r="F19" s="503">
        <f>F9+F16</f>
        <v>0</v>
      </c>
      <c r="G19" s="504">
        <f t="shared" ref="G19:I19" si="3">G9+G16</f>
        <v>0</v>
      </c>
      <c r="H19" s="504">
        <f t="shared" si="3"/>
        <v>0</v>
      </c>
      <c r="I19" s="504">
        <f t="shared" si="3"/>
        <v>0</v>
      </c>
      <c r="J19" s="505">
        <f t="shared" ref="J19:L21" si="4">J9+J16</f>
        <v>0</v>
      </c>
      <c r="K19" s="506">
        <f t="shared" si="4"/>
        <v>0</v>
      </c>
      <c r="L19" s="504">
        <f t="shared" si="4"/>
        <v>0</v>
      </c>
      <c r="M19" s="507">
        <f>M9+M16</f>
        <v>0</v>
      </c>
      <c r="N19" s="508">
        <f t="shared" ref="N19:O21" si="5">N9+N16</f>
        <v>0</v>
      </c>
      <c r="O19" s="509">
        <f t="shared" si="5"/>
        <v>0</v>
      </c>
      <c r="P19" s="510">
        <f t="shared" ref="P19:P21" si="6">P9+P16</f>
        <v>0</v>
      </c>
    </row>
    <row r="20" spans="3:16" ht="13.5" thickBot="1">
      <c r="C20" s="749"/>
      <c r="D20" s="206" t="s">
        <v>9</v>
      </c>
      <c r="E20" s="474">
        <v>12</v>
      </c>
      <c r="F20" s="511">
        <f>F10+F17</f>
        <v>0</v>
      </c>
      <c r="G20" s="478">
        <f t="shared" ref="G20:H21" si="7">G10+G17</f>
        <v>0</v>
      </c>
      <c r="H20" s="478">
        <f t="shared" si="7"/>
        <v>0</v>
      </c>
      <c r="I20" s="478">
        <f>I10+I17</f>
        <v>0</v>
      </c>
      <c r="J20" s="479">
        <f t="shared" si="4"/>
        <v>0</v>
      </c>
      <c r="K20" s="480">
        <f t="shared" si="4"/>
        <v>0</v>
      </c>
      <c r="L20" s="478">
        <f t="shared" si="4"/>
        <v>0</v>
      </c>
      <c r="M20" s="481">
        <f>M10+M17</f>
        <v>0</v>
      </c>
      <c r="N20" s="482">
        <f t="shared" si="5"/>
        <v>0</v>
      </c>
      <c r="O20" s="477">
        <f t="shared" si="5"/>
        <v>0</v>
      </c>
      <c r="P20" s="512">
        <f t="shared" si="6"/>
        <v>0</v>
      </c>
    </row>
    <row r="21" spans="3:16" ht="13.5" thickBot="1">
      <c r="C21" s="749"/>
      <c r="D21" s="211" t="s">
        <v>10</v>
      </c>
      <c r="E21" s="475">
        <v>13</v>
      </c>
      <c r="F21" s="513">
        <f>F11+F18</f>
        <v>0</v>
      </c>
      <c r="G21" s="514">
        <f t="shared" si="7"/>
        <v>0</v>
      </c>
      <c r="H21" s="514">
        <f t="shared" si="7"/>
        <v>0</v>
      </c>
      <c r="I21" s="514">
        <f>I11+I18</f>
        <v>0</v>
      </c>
      <c r="J21" s="515">
        <f t="shared" si="4"/>
        <v>0</v>
      </c>
      <c r="K21" s="516">
        <f t="shared" si="4"/>
        <v>0</v>
      </c>
      <c r="L21" s="514">
        <f t="shared" si="4"/>
        <v>0</v>
      </c>
      <c r="M21" s="517">
        <f>M11+M18</f>
        <v>0</v>
      </c>
      <c r="N21" s="518">
        <f t="shared" si="5"/>
        <v>0</v>
      </c>
      <c r="O21" s="519">
        <f t="shared" si="5"/>
        <v>0</v>
      </c>
      <c r="P21" s="520">
        <f t="shared" si="6"/>
        <v>0</v>
      </c>
    </row>
    <row r="22" spans="3:16" ht="13.5" thickBot="1">
      <c r="C22" s="746" t="s">
        <v>155</v>
      </c>
      <c r="D22" s="746"/>
      <c r="E22" s="199">
        <v>14</v>
      </c>
      <c r="F22" s="225">
        <f>SUM(F19:F21)</f>
        <v>0</v>
      </c>
      <c r="G22" s="226">
        <f t="shared" ref="G22:I22" si="8">SUM(G19:G21)</f>
        <v>0</v>
      </c>
      <c r="H22" s="226">
        <f t="shared" si="8"/>
        <v>0</v>
      </c>
      <c r="I22" s="226">
        <f t="shared" si="8"/>
        <v>0</v>
      </c>
      <c r="J22" s="453">
        <f>SUM(J19:J21)</f>
        <v>0</v>
      </c>
      <c r="K22" s="463">
        <f>SUM(K9:K18)</f>
        <v>0</v>
      </c>
      <c r="L22" s="226">
        <f t="shared" ref="L22:O22" si="9">SUM(L19:L21)</f>
        <v>0</v>
      </c>
      <c r="M22" s="226">
        <f t="shared" si="9"/>
        <v>0</v>
      </c>
      <c r="N22" s="464">
        <f t="shared" si="9"/>
        <v>0</v>
      </c>
      <c r="O22" s="465">
        <f t="shared" si="9"/>
        <v>0</v>
      </c>
      <c r="P22" s="227">
        <f>SUM(P19:P21)</f>
        <v>0</v>
      </c>
    </row>
    <row r="23" spans="3:16" ht="25.5" customHeight="1" thickBot="1">
      <c r="C23" s="747" t="s">
        <v>118</v>
      </c>
      <c r="D23" s="747"/>
      <c r="E23" s="228">
        <v>15</v>
      </c>
      <c r="F23" s="466">
        <f>IF('1.Жалобы'!E41=0,0,F22/'1.Жалобы'!E41)</f>
        <v>0</v>
      </c>
      <c r="G23" s="467">
        <f>IF('1.Жалобы'!F41=0,0,G22/'1.Жалобы'!F41)</f>
        <v>0</v>
      </c>
      <c r="H23" s="468">
        <f>IF('1.Жалобы'!G41=0,0,H22/'1.Жалобы'!G41)</f>
        <v>0</v>
      </c>
      <c r="I23" s="468">
        <f>IF('1.Жалобы'!H41=0,0,I22/'1.Жалобы'!H41)</f>
        <v>0</v>
      </c>
      <c r="J23" s="469">
        <f>IF('1.Жалобы'!I41=0,0,J22/'1.Жалобы'!I41)</f>
        <v>0</v>
      </c>
      <c r="K23" s="470">
        <f>IF('1.Жалобы'!J41=0,0,K22/'1.Жалобы'!J41)</f>
        <v>0</v>
      </c>
      <c r="L23" s="471">
        <f>IF('1.Жалобы'!K41=0,0,L22/'1.Жалобы'!K41)</f>
        <v>0</v>
      </c>
      <c r="M23" s="468">
        <f>IF('1.Жалобы'!L41=0,0,M22/'1.Жалобы'!L41)</f>
        <v>0</v>
      </c>
      <c r="N23" s="468">
        <f>IF('1.Жалобы'!M41=0,0,N22/'1.Жалобы'!M41)</f>
        <v>0</v>
      </c>
      <c r="O23" s="472">
        <f>IF('1.Жалобы'!N41=0,0,O22/'1.Жалобы'!N41)</f>
        <v>0</v>
      </c>
      <c r="P23" s="454">
        <f>IF('1.Жалобы'!O41=0,0,P22/'1.Жалобы'!O41)</f>
        <v>0</v>
      </c>
    </row>
    <row r="24" spans="3:16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3:16" ht="27.75" customHeight="1">
      <c r="I25" s="12"/>
      <c r="J25" s="12"/>
      <c r="K25" s="12"/>
      <c r="L25" s="12"/>
      <c r="M25" s="12"/>
      <c r="N25" s="12"/>
    </row>
    <row r="26" spans="3:16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3:16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3:16" ht="13.5" thickBot="1">
      <c r="C28" t="s">
        <v>156</v>
      </c>
      <c r="D28" s="573" t="s">
        <v>238</v>
      </c>
      <c r="E28" s="574"/>
      <c r="F28" s="574"/>
      <c r="G28" t="s">
        <v>157</v>
      </c>
      <c r="H28" s="572" t="s">
        <v>239</v>
      </c>
    </row>
    <row r="31" spans="3:16" ht="13.5" thickBot="1">
      <c r="C31" t="s">
        <v>240</v>
      </c>
      <c r="D31" s="573" t="s">
        <v>241</v>
      </c>
      <c r="E31" s="574"/>
      <c r="F31" s="574"/>
    </row>
    <row r="34" spans="3:3">
      <c r="C34" t="s">
        <v>158</v>
      </c>
    </row>
  </sheetData>
  <sheetProtection selectLockedCells="1"/>
  <customSheetViews>
    <customSheetView guid="{0FE12176-AFB9-4DD1-AAC7-5D3D5349C621}" scale="75" fitToPage="1" topLeftCell="A4">
      <selection activeCell="H13" sqref="H13"/>
      <pageMargins left="0.3" right="0.30972222222222223" top="0.3298611111111111" bottom="0.25" header="0.51180555555555551" footer="0.51180555555555551"/>
      <pageSetup paperSize="9" firstPageNumber="49" orientation="landscape" useFirstPageNumber="1" horizontalDpi="300" verticalDpi="300"/>
      <headerFooter alignWithMargins="0"/>
    </customSheetView>
  </customSheetViews>
  <mergeCells count="18">
    <mergeCell ref="D31:F31"/>
    <mergeCell ref="C22:D22"/>
    <mergeCell ref="C23:D23"/>
    <mergeCell ref="D28:F28"/>
    <mergeCell ref="C16:C18"/>
    <mergeCell ref="C19:C21"/>
    <mergeCell ref="C8:D8"/>
    <mergeCell ref="C9:C11"/>
    <mergeCell ref="C12:C15"/>
    <mergeCell ref="B6:B7"/>
    <mergeCell ref="C6:D7"/>
    <mergeCell ref="E6:E7"/>
    <mergeCell ref="K6:N6"/>
    <mergeCell ref="G1:H1"/>
    <mergeCell ref="C2:F2"/>
    <mergeCell ref="G2:H2"/>
    <mergeCell ref="D4:I4"/>
    <mergeCell ref="G6:G7"/>
  </mergeCells>
  <phoneticPr fontId="0" type="noConversion"/>
  <pageMargins left="0.3" right="0.30972222222222223" top="0.3298611111111111" bottom="0.25" header="0.51180555555555551" footer="0.51180555555555551"/>
  <pageSetup paperSize="9" scale="64" firstPageNumber="49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1.Жалобы</vt:lpstr>
      <vt:lpstr>2.Проверки</vt:lpstr>
      <vt:lpstr>3.Предписания</vt:lpstr>
      <vt:lpstr>4. Иные</vt:lpstr>
      <vt:lpstr>5. Реестр</vt:lpstr>
      <vt:lpstr>6. КоАП</vt:lpstr>
      <vt:lpstr>7. Суды обжалование</vt:lpstr>
      <vt:lpstr>8. Суды инициативные</vt:lpstr>
      <vt:lpstr>'2.Проверки'!Область_печати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Циновая</cp:lastModifiedBy>
  <cp:lastPrinted>2012-04-06T10:39:14Z</cp:lastPrinted>
  <dcterms:created xsi:type="dcterms:W3CDTF">2010-01-18T10:32:59Z</dcterms:created>
  <dcterms:modified xsi:type="dcterms:W3CDTF">2012-04-10T09:45:43Z</dcterms:modified>
</cp:coreProperties>
</file>