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80" windowWidth="15480" windowHeight="8010" tabRatio="772" activeTab="6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9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calcId="124519"/>
  <customWorkbookViews>
    <customWorkbookView name="malyshev - Личное представление" guid="{0FE12176-AFB9-4DD1-AAC7-5D3D5349C621}" mergeInterval="0" personalView="1" maximized="1" xWindow="1" yWindow="1" windowWidth="1440" windowHeight="679" activeSheetId="6"/>
  </customWorkbookViews>
</workbook>
</file>

<file path=xl/calcChain.xml><?xml version="1.0" encoding="utf-8"?>
<calcChain xmlns="http://schemas.openxmlformats.org/spreadsheetml/2006/main">
  <c r="D44" i="9"/>
  <c r="H44"/>
  <c r="X44"/>
  <c r="W44"/>
  <c r="V44"/>
  <c r="U44"/>
  <c r="F14" i="5"/>
  <c r="G14"/>
  <c r="T44" i="9"/>
  <c r="S44"/>
  <c r="R44"/>
  <c r="Q44"/>
  <c r="P44"/>
  <c r="O44"/>
  <c r="N44"/>
  <c r="M44"/>
  <c r="L44"/>
  <c r="K44"/>
  <c r="J44"/>
  <c r="I44"/>
  <c r="G44"/>
  <c r="F44"/>
  <c r="E44"/>
  <c r="C44"/>
  <c r="H10" i="5"/>
  <c r="H11"/>
  <c r="H12"/>
  <c r="H14"/>
  <c r="E23" i="1"/>
  <c r="E22"/>
  <c r="E19"/>
  <c r="H25"/>
  <c r="H9" i="3"/>
  <c r="H11" s="1"/>
  <c r="H19" s="1"/>
  <c r="H10"/>
  <c r="H8"/>
  <c r="H13" s="1"/>
  <c r="F21" i="7"/>
  <c r="F10" i="3"/>
  <c r="F17" s="1"/>
  <c r="F9"/>
  <c r="F15" s="1"/>
  <c r="F8"/>
  <c r="Q22" i="2"/>
  <c r="Q21"/>
  <c r="Q20"/>
  <c r="Q19"/>
  <c r="Q18"/>
  <c r="Q17"/>
  <c r="P22"/>
  <c r="P21"/>
  <c r="P20"/>
  <c r="P19"/>
  <c r="P18"/>
  <c r="P17"/>
  <c r="O22"/>
  <c r="O21"/>
  <c r="O20"/>
  <c r="O19"/>
  <c r="O18"/>
  <c r="R18" s="1"/>
  <c r="O17"/>
  <c r="N22"/>
  <c r="N21"/>
  <c r="N20"/>
  <c r="N19"/>
  <c r="N18"/>
  <c r="N17"/>
  <c r="M22"/>
  <c r="M21"/>
  <c r="M20"/>
  <c r="M19"/>
  <c r="M18"/>
  <c r="M17"/>
  <c r="L22"/>
  <c r="L21"/>
  <c r="L20"/>
  <c r="L19"/>
  <c r="L18"/>
  <c r="L17"/>
  <c r="Q13"/>
  <c r="R13" s="1"/>
  <c r="Q12"/>
  <c r="Q14" s="1"/>
  <c r="Q11"/>
  <c r="Q10"/>
  <c r="G10" i="3"/>
  <c r="G17" s="1"/>
  <c r="Q9" i="2"/>
  <c r="P13"/>
  <c r="P14" s="1"/>
  <c r="P12"/>
  <c r="P11"/>
  <c r="P10"/>
  <c r="G9" i="3" s="1"/>
  <c r="G15" s="1"/>
  <c r="P9" i="2"/>
  <c r="O13"/>
  <c r="O12"/>
  <c r="O11"/>
  <c r="O10"/>
  <c r="G8" i="3" s="1"/>
  <c r="O9" i="2"/>
  <c r="N13"/>
  <c r="N12"/>
  <c r="N11"/>
  <c r="N10"/>
  <c r="N9"/>
  <c r="M9"/>
  <c r="M10"/>
  <c r="M11"/>
  <c r="M12"/>
  <c r="M14" s="1"/>
  <c r="M13"/>
  <c r="L13"/>
  <c r="L12"/>
  <c r="L11"/>
  <c r="L10"/>
  <c r="L9"/>
  <c r="F15"/>
  <c r="G15"/>
  <c r="H15"/>
  <c r="I15"/>
  <c r="J15"/>
  <c r="P15" s="1"/>
  <c r="K15"/>
  <c r="N15" s="1"/>
  <c r="E15"/>
  <c r="F23" i="1"/>
  <c r="G23"/>
  <c r="G23" i="3"/>
  <c r="F23"/>
  <c r="E23" s="1"/>
  <c r="H36"/>
  <c r="H31"/>
  <c r="H27"/>
  <c r="H18"/>
  <c r="H17"/>
  <c r="G27"/>
  <c r="F27"/>
  <c r="E26"/>
  <c r="E25"/>
  <c r="E24"/>
  <c r="H14" i="1"/>
  <c r="H15"/>
  <c r="H16"/>
  <c r="H17"/>
  <c r="H18"/>
  <c r="E21" i="3"/>
  <c r="E22"/>
  <c r="E20"/>
  <c r="L3" i="2"/>
  <c r="H3"/>
  <c r="K14"/>
  <c r="J14"/>
  <c r="I14"/>
  <c r="H14"/>
  <c r="G14"/>
  <c r="F14"/>
  <c r="E14"/>
  <c r="N14"/>
  <c r="F15" i="8"/>
  <c r="G15"/>
  <c r="H15"/>
  <c r="H18" s="1"/>
  <c r="I15"/>
  <c r="I18" s="1"/>
  <c r="J15"/>
  <c r="K15"/>
  <c r="L15"/>
  <c r="F16"/>
  <c r="G16"/>
  <c r="H16"/>
  <c r="I16"/>
  <c r="J16"/>
  <c r="K16"/>
  <c r="L16"/>
  <c r="F17"/>
  <c r="G17"/>
  <c r="H17"/>
  <c r="I17"/>
  <c r="J17"/>
  <c r="K17"/>
  <c r="L17"/>
  <c r="G21" i="7"/>
  <c r="H21"/>
  <c r="I21"/>
  <c r="J21"/>
  <c r="K21"/>
  <c r="E14" i="5"/>
  <c r="E12" i="4"/>
  <c r="E16"/>
  <c r="F19"/>
  <c r="E12" i="3"/>
  <c r="E14"/>
  <c r="E16"/>
  <c r="F18"/>
  <c r="G18"/>
  <c r="E28"/>
  <c r="E29"/>
  <c r="E30"/>
  <c r="F31"/>
  <c r="G31"/>
  <c r="E33"/>
  <c r="E34"/>
  <c r="E35"/>
  <c r="E36" s="1"/>
  <c r="F36"/>
  <c r="G36"/>
  <c r="H13" i="1"/>
  <c r="F19"/>
  <c r="G19"/>
  <c r="H20"/>
  <c r="H21"/>
  <c r="F22"/>
  <c r="G22"/>
  <c r="H26"/>
  <c r="H27"/>
  <c r="H28"/>
  <c r="H29"/>
  <c r="H30"/>
  <c r="E18" i="3"/>
  <c r="E10"/>
  <c r="E17" s="1"/>
  <c r="L18" i="8" l="1"/>
  <c r="K18"/>
  <c r="J18"/>
  <c r="G18"/>
  <c r="F18"/>
  <c r="E27" i="3"/>
  <c r="E31"/>
  <c r="O15" i="2"/>
  <c r="L15"/>
  <c r="Q15"/>
  <c r="R9"/>
  <c r="R12"/>
  <c r="R14" s="1"/>
  <c r="R17"/>
  <c r="R21"/>
  <c r="R20"/>
  <c r="R19"/>
  <c r="R10"/>
  <c r="M15"/>
  <c r="R22"/>
  <c r="L14"/>
  <c r="O14"/>
  <c r="R11"/>
  <c r="G11" i="3"/>
  <c r="G19" s="1"/>
  <c r="G13"/>
  <c r="H23" i="1"/>
  <c r="E9" i="3"/>
  <c r="E15" s="1"/>
  <c r="F11"/>
  <c r="F19" s="1"/>
  <c r="H19" i="1"/>
  <c r="H22"/>
  <c r="F13" i="3"/>
  <c r="E8"/>
  <c r="E13" s="1"/>
  <c r="H15"/>
  <c r="R15" i="2" l="1"/>
  <c r="E11" i="3"/>
  <c r="E19" s="1"/>
</calcChain>
</file>

<file path=xl/sharedStrings.xml><?xml version="1.0" encoding="utf-8"?>
<sst xmlns="http://schemas.openxmlformats.org/spreadsheetml/2006/main" count="349" uniqueCount="222">
  <si>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</si>
  <si>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(квартальная)</t>
    </r>
  </si>
  <si>
    <t xml:space="preserve"> </t>
  </si>
  <si>
    <t>Таблица № 1 к форме № 7</t>
  </si>
  <si>
    <t>Период с</t>
  </si>
  <si>
    <t>по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</si>
  <si>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</si>
  <si>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</si>
  <si>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</si>
  <si>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</si>
  <si>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</si>
  <si>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</si>
  <si>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</si>
  <si>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</si>
  <si>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</si>
  <si>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3</t>
  </si>
  <si>
    <t>Отозвано заявителями</t>
  </si>
  <si>
    <t>4</t>
  </si>
  <si>
    <t>Признано необоснованными</t>
  </si>
  <si>
    <t>5</t>
  </si>
  <si>
    <t>6</t>
  </si>
  <si>
    <t>Выдано предписаний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</si>
  <si>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</si>
  <si>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</si>
  <si>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</si>
  <si>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</si>
  <si>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</si>
  <si>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</si>
  <si>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</si>
  <si>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</si>
  <si>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</si>
  <si>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внеплановые</t>
  </si>
  <si>
    <t>ВСЕГО</t>
  </si>
  <si>
    <t>ОБЩИЙ ИТОГ</t>
  </si>
  <si>
    <t>выездные</t>
  </si>
  <si>
    <t>Выявлено нарушений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</si>
  <si>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</si>
  <si>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</si>
  <si>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</si>
  <si>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</si>
  <si>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</si>
  <si>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</si>
  <si>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</si>
  <si>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</si>
  <si>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</si>
  <si>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</si>
  <si>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№ п/п</t>
  </si>
  <si>
    <t>Виды контрольных мероприятий</t>
  </si>
  <si>
    <t>Количество (шт.)</t>
  </si>
  <si>
    <t>Согласовано</t>
  </si>
  <si>
    <t>Отказано в согласовании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</si>
  <si>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</si>
  <si>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</si>
  <si>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</si>
  <si>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</si>
  <si>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отч. пер.</t>
  </si>
  <si>
    <t>Обращений рассмотрено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</si>
  <si>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</si>
  <si>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</si>
  <si>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</si>
  <si>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</si>
  <si>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</si>
  <si>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</si>
  <si>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</si>
  <si>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</si>
  <si>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</si>
  <si>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</si>
  <si>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</si>
  <si>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</si>
  <si>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</si>
  <si>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</si>
  <si>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</si>
  <si>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</si>
  <si>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</si>
  <si>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</si>
  <si>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</si>
  <si>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</si>
  <si>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</si>
  <si>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</si>
  <si>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</si>
  <si>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</si>
  <si>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</si>
  <si>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</si>
  <si>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</si>
  <si>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</si>
  <si>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</si>
  <si>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</si>
  <si>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</si>
  <si>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</si>
  <si>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</si>
  <si>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</si>
  <si>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</si>
  <si>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</si>
  <si>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</si>
  <si>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</si>
  <si>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</si>
  <si>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</si>
  <si>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</si>
  <si>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</si>
  <si>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</si>
  <si>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</si>
  <si>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</si>
  <si>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</si>
  <si>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</si>
  <si>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</si>
  <si>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</si>
  <si>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</si>
  <si>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</si>
  <si>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ч.6 ст. 7.30</t>
  </si>
  <si>
    <t>ч.7 ст. 7.30</t>
  </si>
  <si>
    <t>ч.8 ст.7.30</t>
  </si>
  <si>
    <t>ч.10 ст. 7.30</t>
  </si>
  <si>
    <t>ч.11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</si>
  <si>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</si>
  <si>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</si>
  <si>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</si>
  <si>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</si>
  <si>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</si>
  <si>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</si>
  <si>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</si>
  <si>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</si>
  <si>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</si>
  <si>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</si>
  <si>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Направленно материалов по результатам рассмотрения жалоб в правоохранительные органы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</si>
  <si>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</si>
  <si>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</si>
  <si>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</si>
  <si>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</si>
  <si>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</si>
  <si>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</si>
  <si>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</si>
  <si>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</si>
  <si>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</si>
  <si>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</si>
  <si>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</si>
  <si>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</si>
  <si>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</si>
  <si>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</si>
  <si>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</si>
  <si>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Примечание</t>
  </si>
  <si>
    <t>Отказано в возбуждении дела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</si>
  <si>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</si>
  <si>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</si>
  <si>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</si>
  <si>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</si>
  <si>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</si>
  <si>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</si>
  <si>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Возвращено</t>
  </si>
  <si>
    <t>Отчет о работе по контролю в сфере закупок товаров, работ, услуг</t>
  </si>
  <si>
    <t>Признано обоснованными ( в том числе частично обоснованными)</t>
  </si>
  <si>
    <t xml:space="preserve">Количество закупок с нарушениями, выявленными  в результате рассмотрения жалоб и проведения внеплановых проверок при рассмотрении жалоб </t>
  </si>
  <si>
    <t>в процентах от рассмотренных жалоб</t>
  </si>
  <si>
    <t>8</t>
  </si>
  <si>
    <t>нарушения в части размещения информации в единой информационной системе</t>
  </si>
  <si>
    <t>нарушения порядка выбора способа определения поставщика (подрядчика исполнителя)</t>
  </si>
  <si>
    <t>нарушения порядка отбора участников закупок</t>
  </si>
  <si>
    <t xml:space="preserve">нарушения порядка заключения контракта или неправомерное изменение его условий, а также заключение контракта с нарушением объявленных условий закупок </t>
  </si>
  <si>
    <t>8.1</t>
  </si>
  <si>
    <t>8.2</t>
  </si>
  <si>
    <t>8.3</t>
  </si>
  <si>
    <t>8.4</t>
  </si>
  <si>
    <t>8.5</t>
  </si>
  <si>
    <t>8.6</t>
  </si>
  <si>
    <t>Осуществлено проверок</t>
  </si>
  <si>
    <t>Количество закупок с нарушениями, выявленными  в результате осуществления проверок</t>
  </si>
  <si>
    <t>в процентах от проверенных закупок</t>
  </si>
  <si>
    <t>6.1</t>
  </si>
  <si>
    <t>6.2</t>
  </si>
  <si>
    <t>6.3</t>
  </si>
  <si>
    <t>6.4</t>
  </si>
  <si>
    <t>6.5</t>
  </si>
  <si>
    <t>6.6</t>
  </si>
  <si>
    <t>иные нарушения</t>
  </si>
  <si>
    <t>Выдано решений по текущим закупкам</t>
  </si>
  <si>
    <t>Отчет об исполнении предписаний</t>
  </si>
  <si>
    <t>Рассмотрено обращений о согласовании возможности заключения государственного контракта с единственным поставщиком (подрядчиком, исполнителем)</t>
  </si>
  <si>
    <t>Рассмотрено уведомлений об осуществлении закупки у единственного поставщика (подрядчика, исполнителя)</t>
  </si>
  <si>
    <t>Поступило обращений о согласовании проведения закрытых закупок</t>
  </si>
  <si>
    <t>Отчет об осуществлении иных контрольных функций сфере закупок</t>
  </si>
  <si>
    <t>Количество закупок осуществленных с нарушением</t>
  </si>
  <si>
    <t>ч2.ст. 7.31</t>
  </si>
  <si>
    <t>ч.2.1 ст. 7.29</t>
  </si>
  <si>
    <t>ч.2 ст. 7.29</t>
  </si>
  <si>
    <t>ч.1 ст. 7.29</t>
  </si>
  <si>
    <t>Решения (предписания)  выданные по результатам осуществленных проверок</t>
  </si>
  <si>
    <t>Решения о согласовании (об отказе в согласовании) возможности заключения контракта с единственным поставщиком (подрядчиком, исполнителем)</t>
  </si>
  <si>
    <t>Исковые заявления о признании закупки недействительной</t>
  </si>
  <si>
    <t>Проверено закупок</t>
  </si>
  <si>
    <t>ч. 7 ст. 19.5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</si>
  <si>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закупок</t>
  </si>
  <si>
    <t>Отчет о работе по обеспечению защиты прав и законных 
интересов участников закупок</t>
  </si>
  <si>
    <t>Контракт расторгнут (по решению суда)</t>
  </si>
  <si>
    <t xml:space="preserve">Контракт расторгнут (в связи с односторонним отказом заказчика от исполнения контракта) </t>
  </si>
  <si>
    <t xml:space="preserve">Включено в реестр 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</si>
  <si>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</si>
  <si>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Отказано в включении в реестр</t>
  </si>
  <si>
    <t xml:space="preserve">плановые </t>
  </si>
  <si>
    <t>не выездные</t>
  </si>
  <si>
    <t xml:space="preserve">нарушения в части установления требований в документации о закупках, влекущие ограничение количества участников закупок, а также установления в документации о конкурсах, аукционах, запросе котировок, запросе предложений требований, не предусмотренных законодательством Российской Федерации о контрактной системе. </t>
  </si>
  <si>
    <t>ч.1 ст.7.32</t>
  </si>
  <si>
    <t>ч.2 ст.7.32</t>
  </si>
  <si>
    <t>ч.3 ст.7.32</t>
  </si>
  <si>
    <t>ч.4 ст.7.32</t>
  </si>
  <si>
    <t>ч.5 ст.7.32</t>
  </si>
  <si>
    <t>ч. 6 ст.7.32</t>
  </si>
  <si>
    <t>телефон для справок в ФАС России 8 (499) 755-23-23, 8 (910) 402-49-88</t>
  </si>
  <si>
    <t>Прекращено
дел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</si>
  <si>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</si>
  <si>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</si>
  <si>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</si>
  <si>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</si>
  <si>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в т.ч. в связи с мало-
значительностью право-
наруше-
ния</t>
  </si>
  <si>
    <t>Таблица 6 Форма № 7</t>
  </si>
  <si>
    <t>выдан-
ных в 
предыду-
щем
периоде</t>
  </si>
  <si>
    <t>Управление ФАС по Вологодской области</t>
  </si>
  <si>
    <t>Отчет о  применении мер административной ответственности за нарушение законодательства о закупках за 1 квартал 2015 г. (период отчета)</t>
  </si>
  <si>
    <t>Исполнитель Ягольницкая Д.С.</t>
  </si>
  <si>
    <t>Руководитель Мерзлякова Н.В.</t>
  </si>
  <si>
    <t>Телефон 759749</t>
  </si>
  <si>
    <t>Ягольницкая Д.С.</t>
  </si>
  <si>
    <t>Мерзлякова Н.В.</t>
  </si>
  <si>
    <t>8172-759749</t>
  </si>
</sst>
</file>

<file path=xl/styles.xml><?xml version="1.0" encoding="utf-8"?>
<styleSheet xmlns="http://schemas.openxmlformats.org/spreadsheetml/2006/main">
  <numFmts count="1">
    <numFmt numFmtId="164" formatCode="dd/mm/yy;@"/>
  </numFmts>
  <fonts count="25"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35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14" fontId="6" fillId="0" borderId="1" xfId="0" applyNumberFormat="1" applyFont="1" applyBorder="1" applyProtection="1">
      <protection locked="0"/>
    </xf>
    <xf numFmtId="0" fontId="4" fillId="0" borderId="0" xfId="0" applyFont="1" applyAlignment="1">
      <alignment horizontal="center" vertical="top"/>
    </xf>
    <xf numFmtId="14" fontId="7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49" fontId="0" fillId="2" borderId="2" xfId="0" applyNumberForma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49" fontId="8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Protection="1"/>
    <xf numFmtId="0" fontId="4" fillId="0" borderId="0" xfId="0" applyFont="1"/>
    <xf numFmtId="0" fontId="8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1"/>
    <xf numFmtId="0" fontId="1" fillId="0" borderId="0" xfId="1" applyAlignment="1">
      <alignment wrapText="1"/>
    </xf>
    <xf numFmtId="0" fontId="1" fillId="0" borderId="0" xfId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Alignment="1" applyProtection="1">
      <alignment horizontal="center" wrapText="1"/>
    </xf>
    <xf numFmtId="0" fontId="1" fillId="0" borderId="0" xfId="1" applyProtection="1"/>
    <xf numFmtId="0" fontId="1" fillId="0" borderId="0" xfId="1" applyBorder="1" applyAlignment="1">
      <alignment wrapText="1"/>
    </xf>
    <xf numFmtId="0" fontId="10" fillId="0" borderId="0" xfId="1" applyFont="1" applyAlignment="1"/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  <xf numFmtId="3" fontId="0" fillId="0" borderId="7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0" fontId="2" fillId="0" borderId="0" xfId="0" applyFont="1"/>
    <xf numFmtId="0" fontId="0" fillId="0" borderId="0" xfId="0" applyFill="1" applyBorder="1" applyProtection="1"/>
    <xf numFmtId="0" fontId="12" fillId="0" borderId="0" xfId="0" applyFont="1" applyAlignment="1" applyProtection="1">
      <alignment horizontal="center" wrapText="1"/>
    </xf>
    <xf numFmtId="0" fontId="4" fillId="4" borderId="9" xfId="0" applyFont="1" applyFill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center" wrapText="1"/>
    </xf>
    <xf numFmtId="0" fontId="14" fillId="0" borderId="0" xfId="2" applyFont="1"/>
    <xf numFmtId="0" fontId="14" fillId="0" borderId="0" xfId="2" applyFont="1" applyFill="1"/>
    <xf numFmtId="0" fontId="14" fillId="0" borderId="0" xfId="2" applyFont="1" applyFill="1" applyBorder="1" applyAlignment="1" applyProtection="1">
      <alignment horizontal="center" vertical="top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 applyProtection="1">
      <alignment horizontal="right" vertical="center"/>
    </xf>
    <xf numFmtId="1" fontId="14" fillId="0" borderId="0" xfId="2" applyNumberFormat="1" applyFont="1" applyFill="1" applyBorder="1" applyAlignment="1" applyProtection="1">
      <alignment horizontal="center" vertical="center"/>
      <protection locked="0"/>
    </xf>
    <xf numFmtId="1" fontId="14" fillId="0" borderId="0" xfId="2" applyNumberFormat="1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>
      <alignment horizontal="right" vertical="center"/>
    </xf>
    <xf numFmtId="0" fontId="13" fillId="0" borderId="0" xfId="2" applyFill="1"/>
    <xf numFmtId="1" fontId="14" fillId="0" borderId="0" xfId="2" applyNumberFormat="1" applyFont="1" applyFill="1"/>
    <xf numFmtId="0" fontId="0" fillId="8" borderId="0" xfId="0" applyFill="1"/>
    <xf numFmtId="0" fontId="16" fillId="0" borderId="8" xfId="0" applyFont="1" applyBorder="1" applyAlignment="1" applyProtection="1">
      <alignment horizontal="left" vertical="center"/>
    </xf>
    <xf numFmtId="49" fontId="17" fillId="0" borderId="10" xfId="0" applyNumberFormat="1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0" fontId="17" fillId="3" borderId="11" xfId="0" applyFont="1" applyFill="1" applyBorder="1" applyAlignment="1" applyProtection="1">
      <alignment horizontal="center"/>
    </xf>
    <xf numFmtId="49" fontId="16" fillId="0" borderId="9" xfId="0" applyNumberFormat="1" applyFont="1" applyBorder="1" applyAlignment="1" applyProtection="1">
      <alignment horizontal="center"/>
    </xf>
    <xf numFmtId="3" fontId="18" fillId="0" borderId="8" xfId="0" applyNumberFormat="1" applyFont="1" applyBorder="1" applyAlignment="1" applyProtection="1">
      <alignment horizontal="center"/>
      <protection locked="0"/>
    </xf>
    <xf numFmtId="3" fontId="18" fillId="3" borderId="12" xfId="0" applyNumberFormat="1" applyFont="1" applyFill="1" applyBorder="1" applyAlignment="1" applyProtection="1">
      <alignment horizontal="center"/>
    </xf>
    <xf numFmtId="0" fontId="18" fillId="3" borderId="12" xfId="0" applyFont="1" applyFill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 vertical="top"/>
    </xf>
    <xf numFmtId="9" fontId="18" fillId="3" borderId="8" xfId="0" applyNumberFormat="1" applyFont="1" applyFill="1" applyBorder="1" applyAlignment="1" applyProtection="1">
      <alignment horizontal="center"/>
    </xf>
    <xf numFmtId="9" fontId="18" fillId="3" borderId="12" xfId="0" applyNumberFormat="1" applyFont="1" applyFill="1" applyBorder="1" applyAlignment="1" applyProtection="1">
      <alignment horizontal="center"/>
    </xf>
    <xf numFmtId="3" fontId="18" fillId="0" borderId="8" xfId="0" applyNumberFormat="1" applyFont="1" applyFill="1" applyBorder="1" applyAlignment="1" applyProtection="1">
      <alignment horizontal="center"/>
      <protection locked="0"/>
    </xf>
    <xf numFmtId="3" fontId="18" fillId="3" borderId="8" xfId="0" applyNumberFormat="1" applyFont="1" applyFill="1" applyBorder="1" applyAlignment="1" applyProtection="1">
      <alignment horizontal="center"/>
    </xf>
    <xf numFmtId="0" fontId="18" fillId="9" borderId="12" xfId="0" applyFont="1" applyFill="1" applyBorder="1" applyAlignment="1" applyProtection="1">
      <alignment horizontal="center"/>
    </xf>
    <xf numFmtId="0" fontId="18" fillId="3" borderId="13" xfId="0" applyFont="1" applyFill="1" applyBorder="1" applyAlignment="1" applyProtection="1">
      <alignment horizontal="center"/>
    </xf>
    <xf numFmtId="49" fontId="20" fillId="10" borderId="9" xfId="0" applyNumberFormat="1" applyFont="1" applyFill="1" applyBorder="1" applyAlignment="1" applyProtection="1">
      <alignment horizontal="center" vertical="top"/>
    </xf>
    <xf numFmtId="49" fontId="20" fillId="10" borderId="14" xfId="0" applyNumberFormat="1" applyFont="1" applyFill="1" applyBorder="1" applyAlignment="1" applyProtection="1">
      <alignment horizontal="center" vertical="top"/>
    </xf>
    <xf numFmtId="3" fontId="20" fillId="10" borderId="8" xfId="0" applyNumberFormat="1" applyFont="1" applyFill="1" applyBorder="1" applyAlignment="1" applyProtection="1">
      <alignment horizontal="center"/>
      <protection locked="0"/>
    </xf>
    <xf numFmtId="3" fontId="20" fillId="8" borderId="8" xfId="0" applyNumberFormat="1" applyFont="1" applyFill="1" applyBorder="1" applyAlignment="1" applyProtection="1">
      <alignment horizontal="center"/>
      <protection locked="0"/>
    </xf>
    <xf numFmtId="0" fontId="20" fillId="5" borderId="15" xfId="0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 vertical="top"/>
    </xf>
    <xf numFmtId="49" fontId="16" fillId="0" borderId="17" xfId="0" applyNumberFormat="1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left"/>
    </xf>
    <xf numFmtId="0" fontId="16" fillId="0" borderId="19" xfId="0" applyFont="1" applyBorder="1" applyAlignment="1" applyProtection="1">
      <alignment horizontal="left"/>
    </xf>
    <xf numFmtId="0" fontId="16" fillId="0" borderId="17" xfId="0" applyFont="1" applyBorder="1" applyAlignment="1" applyProtection="1">
      <alignment horizontal="center" vertical="top"/>
    </xf>
    <xf numFmtId="0" fontId="16" fillId="0" borderId="20" xfId="0" applyFont="1" applyBorder="1" applyAlignment="1" applyProtection="1">
      <alignment horizontal="center"/>
    </xf>
    <xf numFmtId="3" fontId="18" fillId="0" borderId="21" xfId="0" applyNumberFormat="1" applyFont="1" applyBorder="1" applyAlignment="1" applyProtection="1">
      <alignment horizontal="center"/>
      <protection locked="0"/>
    </xf>
    <xf numFmtId="3" fontId="18" fillId="4" borderId="22" xfId="0" applyNumberFormat="1" applyFont="1" applyFill="1" applyBorder="1" applyAlignment="1" applyProtection="1">
      <alignment horizontal="center"/>
      <protection locked="0"/>
    </xf>
    <xf numFmtId="3" fontId="18" fillId="4" borderId="23" xfId="0" applyNumberFormat="1" applyFont="1" applyFill="1" applyBorder="1" applyAlignment="1" applyProtection="1">
      <alignment horizontal="center"/>
      <protection locked="0"/>
    </xf>
    <xf numFmtId="3" fontId="18" fillId="4" borderId="24" xfId="0" applyNumberFormat="1" applyFont="1" applyFill="1" applyBorder="1" applyAlignment="1" applyProtection="1">
      <alignment horizontal="center"/>
      <protection locked="0"/>
    </xf>
    <xf numFmtId="3" fontId="18" fillId="6" borderId="25" xfId="0" applyNumberFormat="1" applyFont="1" applyFill="1" applyBorder="1" applyAlignment="1" applyProtection="1">
      <alignment horizontal="center"/>
    </xf>
    <xf numFmtId="3" fontId="18" fillId="0" borderId="26" xfId="0" applyNumberFormat="1" applyFont="1" applyBorder="1" applyAlignment="1" applyProtection="1">
      <alignment horizontal="center"/>
      <protection locked="0"/>
    </xf>
    <xf numFmtId="3" fontId="18" fillId="4" borderId="27" xfId="0" applyNumberFormat="1" applyFont="1" applyFill="1" applyBorder="1" applyAlignment="1" applyProtection="1">
      <alignment horizontal="center"/>
      <protection locked="0"/>
    </xf>
    <xf numFmtId="3" fontId="18" fillId="4" borderId="28" xfId="0" applyNumberFormat="1" applyFont="1" applyFill="1" applyBorder="1" applyAlignment="1" applyProtection="1">
      <alignment horizontal="center"/>
      <protection locked="0"/>
    </xf>
    <xf numFmtId="3" fontId="18" fillId="4" borderId="29" xfId="0" applyNumberFormat="1" applyFont="1" applyFill="1" applyBorder="1" applyAlignment="1" applyProtection="1">
      <alignment horizontal="center"/>
      <protection locked="0"/>
    </xf>
    <xf numFmtId="3" fontId="18" fillId="0" borderId="30" xfId="0" applyNumberFormat="1" applyFont="1" applyBorder="1" applyAlignment="1" applyProtection="1">
      <alignment horizontal="center"/>
      <protection locked="0"/>
    </xf>
    <xf numFmtId="3" fontId="18" fillId="4" borderId="31" xfId="0" applyNumberFormat="1" applyFont="1" applyFill="1" applyBorder="1" applyAlignment="1" applyProtection="1">
      <alignment horizontal="center"/>
      <protection locked="0"/>
    </xf>
    <xf numFmtId="3" fontId="18" fillId="4" borderId="32" xfId="0" applyNumberFormat="1" applyFont="1" applyFill="1" applyBorder="1" applyAlignment="1" applyProtection="1">
      <alignment horizontal="center"/>
      <protection locked="0"/>
    </xf>
    <xf numFmtId="3" fontId="18" fillId="4" borderId="18" xfId="0" applyNumberFormat="1" applyFont="1" applyFill="1" applyBorder="1" applyAlignment="1" applyProtection="1">
      <alignment horizontal="center"/>
      <protection locked="0"/>
    </xf>
    <xf numFmtId="9" fontId="18" fillId="6" borderId="33" xfId="0" applyNumberFormat="1" applyFont="1" applyFill="1" applyBorder="1" applyAlignment="1" applyProtection="1">
      <alignment horizontal="center"/>
    </xf>
    <xf numFmtId="9" fontId="18" fillId="6" borderId="34" xfId="0" applyNumberFormat="1" applyFont="1" applyFill="1" applyBorder="1" applyAlignment="1" applyProtection="1">
      <alignment horizontal="center"/>
    </xf>
    <xf numFmtId="9" fontId="18" fillId="6" borderId="35" xfId="0" applyNumberFormat="1" applyFont="1" applyFill="1" applyBorder="1" applyAlignment="1" applyProtection="1">
      <alignment horizontal="center"/>
    </xf>
    <xf numFmtId="9" fontId="18" fillId="6" borderId="36" xfId="0" applyNumberFormat="1" applyFont="1" applyFill="1" applyBorder="1" applyAlignment="1" applyProtection="1">
      <alignment horizontal="center"/>
    </xf>
    <xf numFmtId="3" fontId="20" fillId="8" borderId="37" xfId="0" applyNumberFormat="1" applyFont="1" applyFill="1" applyBorder="1" applyAlignment="1" applyProtection="1">
      <alignment horizontal="center"/>
      <protection locked="0"/>
    </xf>
    <xf numFmtId="3" fontId="20" fillId="8" borderId="38" xfId="0" applyNumberFormat="1" applyFont="1" applyFill="1" applyBorder="1" applyAlignment="1" applyProtection="1">
      <alignment horizontal="center"/>
      <protection locked="0"/>
    </xf>
    <xf numFmtId="3" fontId="20" fillId="8" borderId="23" xfId="0" applyNumberFormat="1" applyFont="1" applyFill="1" applyBorder="1" applyAlignment="1" applyProtection="1">
      <alignment horizontal="center"/>
      <protection locked="0"/>
    </xf>
    <xf numFmtId="3" fontId="20" fillId="8" borderId="24" xfId="0" applyNumberFormat="1" applyFont="1" applyFill="1" applyBorder="1" applyAlignment="1" applyProtection="1">
      <alignment horizontal="center"/>
      <protection locked="0"/>
    </xf>
    <xf numFmtId="3" fontId="20" fillId="8" borderId="39" xfId="0" applyNumberFormat="1" applyFont="1" applyFill="1" applyBorder="1" applyAlignment="1" applyProtection="1">
      <alignment horizontal="center"/>
      <protection locked="0"/>
    </xf>
    <xf numFmtId="3" fontId="20" fillId="8" borderId="17" xfId="0" applyNumberFormat="1" applyFont="1" applyFill="1" applyBorder="1" applyAlignment="1" applyProtection="1">
      <alignment horizontal="center"/>
      <protection locked="0"/>
    </xf>
    <xf numFmtId="3" fontId="20" fillId="8" borderId="28" xfId="0" applyNumberFormat="1" applyFont="1" applyFill="1" applyBorder="1" applyAlignment="1" applyProtection="1">
      <alignment horizontal="center"/>
      <protection locked="0"/>
    </xf>
    <xf numFmtId="3" fontId="20" fillId="8" borderId="29" xfId="0" applyNumberFormat="1" applyFont="1" applyFill="1" applyBorder="1" applyAlignment="1" applyProtection="1">
      <alignment horizontal="center"/>
      <protection locked="0"/>
    </xf>
    <xf numFmtId="3" fontId="20" fillId="8" borderId="40" xfId="0" applyNumberFormat="1" applyFont="1" applyFill="1" applyBorder="1" applyAlignment="1" applyProtection="1">
      <alignment horizontal="center"/>
      <protection locked="0"/>
    </xf>
    <xf numFmtId="3" fontId="20" fillId="8" borderId="40" xfId="0" applyNumberFormat="1" applyFont="1" applyFill="1" applyBorder="1" applyAlignment="1" applyProtection="1">
      <alignment horizontal="center" wrapText="1"/>
      <protection locked="0"/>
    </xf>
    <xf numFmtId="3" fontId="20" fillId="8" borderId="17" xfId="0" applyNumberFormat="1" applyFont="1" applyFill="1" applyBorder="1" applyAlignment="1" applyProtection="1">
      <alignment horizontal="center" wrapText="1"/>
      <protection locked="0"/>
    </xf>
    <xf numFmtId="3" fontId="20" fillId="8" borderId="28" xfId="0" applyNumberFormat="1" applyFont="1" applyFill="1" applyBorder="1" applyAlignment="1" applyProtection="1">
      <alignment horizontal="center" wrapText="1"/>
      <protection locked="0"/>
    </xf>
    <xf numFmtId="3" fontId="20" fillId="8" borderId="29" xfId="0" applyNumberFormat="1" applyFont="1" applyFill="1" applyBorder="1" applyAlignment="1" applyProtection="1">
      <alignment horizontal="center" wrapText="1"/>
      <protection locked="0"/>
    </xf>
    <xf numFmtId="0" fontId="20" fillId="8" borderId="41" xfId="0" applyFont="1" applyFill="1" applyBorder="1" applyAlignment="1" applyProtection="1">
      <alignment horizontal="center"/>
      <protection locked="0"/>
    </xf>
    <xf numFmtId="0" fontId="20" fillId="8" borderId="42" xfId="0" applyFont="1" applyFill="1" applyBorder="1" applyAlignment="1" applyProtection="1">
      <alignment horizontal="center"/>
      <protection locked="0"/>
    </xf>
    <xf numFmtId="0" fontId="20" fillId="8" borderId="43" xfId="0" applyFont="1" applyFill="1" applyBorder="1" applyAlignment="1" applyProtection="1">
      <alignment horizontal="center"/>
      <protection locked="0"/>
    </xf>
    <xf numFmtId="0" fontId="20" fillId="8" borderId="44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8" fillId="0" borderId="0" xfId="0" applyFont="1"/>
    <xf numFmtId="0" fontId="16" fillId="0" borderId="0" xfId="0" applyFont="1" applyAlignment="1"/>
    <xf numFmtId="3" fontId="18" fillId="6" borderId="33" xfId="0" applyNumberFormat="1" applyFont="1" applyFill="1" applyBorder="1" applyAlignment="1" applyProtection="1">
      <alignment horizontal="center"/>
    </xf>
    <xf numFmtId="0" fontId="18" fillId="6" borderId="33" xfId="0" applyFont="1" applyFill="1" applyBorder="1" applyAlignment="1" applyProtection="1">
      <alignment horizontal="center"/>
    </xf>
    <xf numFmtId="0" fontId="16" fillId="4" borderId="33" xfId="0" applyFont="1" applyFill="1" applyBorder="1" applyAlignment="1" applyProtection="1">
      <alignment horizontal="center"/>
    </xf>
    <xf numFmtId="0" fontId="16" fillId="4" borderId="33" xfId="0" applyNumberFormat="1" applyFont="1" applyFill="1" applyBorder="1" applyAlignment="1" applyProtection="1">
      <alignment horizontal="center" wrapText="1"/>
    </xf>
    <xf numFmtId="0" fontId="16" fillId="0" borderId="33" xfId="0" applyFont="1" applyBorder="1" applyAlignment="1" applyProtection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 applyProtection="1">
      <alignment horizontal="left"/>
    </xf>
    <xf numFmtId="0" fontId="16" fillId="0" borderId="45" xfId="0" applyFont="1" applyBorder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center" vertical="top" wrapText="1"/>
    </xf>
    <xf numFmtId="0" fontId="16" fillId="0" borderId="46" xfId="0" applyFont="1" applyBorder="1" applyAlignment="1" applyProtection="1">
      <alignment horizontal="center" vertical="top" wrapText="1"/>
    </xf>
    <xf numFmtId="0" fontId="16" fillId="0" borderId="47" xfId="0" applyFont="1" applyBorder="1" applyAlignment="1" applyProtection="1">
      <alignment horizontal="center" vertical="top" wrapText="1"/>
    </xf>
    <xf numFmtId="0" fontId="16" fillId="0" borderId="48" xfId="0" applyFont="1" applyBorder="1" applyAlignment="1" applyProtection="1">
      <alignment horizontal="center"/>
    </xf>
    <xf numFmtId="0" fontId="16" fillId="0" borderId="49" xfId="0" applyFont="1" applyBorder="1" applyAlignment="1" applyProtection="1">
      <alignment horizontal="center"/>
    </xf>
    <xf numFmtId="0" fontId="16" fillId="0" borderId="50" xfId="0" applyFont="1" applyBorder="1" applyAlignment="1" applyProtection="1">
      <alignment horizontal="center"/>
    </xf>
    <xf numFmtId="0" fontId="18" fillId="0" borderId="51" xfId="0" applyFont="1" applyBorder="1" applyAlignment="1" applyProtection="1">
      <alignment horizontal="center"/>
    </xf>
    <xf numFmtId="0" fontId="18" fillId="0" borderId="52" xfId="0" applyFont="1" applyBorder="1" applyAlignment="1" applyProtection="1">
      <alignment horizontal="center"/>
    </xf>
    <xf numFmtId="0" fontId="18" fillId="0" borderId="53" xfId="0" applyFont="1" applyBorder="1" applyAlignment="1" applyProtection="1">
      <alignment horizontal="center"/>
    </xf>
    <xf numFmtId="0" fontId="18" fillId="0" borderId="54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center"/>
    </xf>
    <xf numFmtId="0" fontId="18" fillId="0" borderId="51" xfId="0" applyFont="1" applyBorder="1" applyAlignment="1" applyProtection="1">
      <alignment horizontal="center" vertical="center"/>
    </xf>
    <xf numFmtId="0" fontId="16" fillId="0" borderId="9" xfId="1" applyFont="1" applyBorder="1" applyAlignment="1" applyProtection="1">
      <alignment horizontal="center" vertical="center"/>
    </xf>
    <xf numFmtId="0" fontId="16" fillId="0" borderId="8" xfId="1" applyFont="1" applyBorder="1" applyAlignment="1" applyProtection="1">
      <alignment horizontal="center" vertical="center"/>
    </xf>
    <xf numFmtId="0" fontId="18" fillId="0" borderId="56" xfId="1" applyFont="1" applyBorder="1" applyAlignment="1" applyProtection="1">
      <alignment horizontal="center" vertical="center"/>
    </xf>
    <xf numFmtId="0" fontId="18" fillId="0" borderId="57" xfId="1" applyFont="1" applyBorder="1" applyAlignment="1" applyProtection="1">
      <alignment horizontal="center" vertical="center"/>
    </xf>
    <xf numFmtId="0" fontId="18" fillId="0" borderId="6" xfId="1" applyFont="1" applyBorder="1" applyAlignment="1" applyProtection="1">
      <alignment horizontal="center" vertical="center"/>
    </xf>
    <xf numFmtId="0" fontId="18" fillId="0" borderId="58" xfId="1" applyFont="1" applyBorder="1" applyAlignment="1" applyProtection="1">
      <alignment horizontal="center" vertical="center"/>
    </xf>
    <xf numFmtId="0" fontId="18" fillId="0" borderId="59" xfId="1" applyFont="1" applyBorder="1" applyAlignment="1" applyProtection="1">
      <alignment horizontal="center" vertical="center"/>
    </xf>
    <xf numFmtId="0" fontId="18" fillId="0" borderId="60" xfId="1" applyFont="1" applyBorder="1" applyAlignment="1" applyProtection="1">
      <alignment horizontal="center" vertical="center"/>
    </xf>
    <xf numFmtId="0" fontId="16" fillId="0" borderId="12" xfId="1" applyFont="1" applyBorder="1" applyAlignment="1" applyProtection="1">
      <alignment horizontal="center" vertical="center"/>
    </xf>
    <xf numFmtId="0" fontId="18" fillId="0" borderId="61" xfId="1" applyFont="1" applyBorder="1" applyAlignment="1" applyProtection="1">
      <alignment horizontal="center" vertical="center"/>
    </xf>
    <xf numFmtId="0" fontId="18" fillId="0" borderId="51" xfId="1" applyFont="1" applyBorder="1" applyAlignment="1" applyProtection="1">
      <alignment horizontal="center" vertical="center"/>
    </xf>
    <xf numFmtId="0" fontId="18" fillId="0" borderId="0" xfId="1" applyFont="1"/>
    <xf numFmtId="0" fontId="16" fillId="0" borderId="0" xfId="1" applyFont="1" applyAlignment="1"/>
    <xf numFmtId="0" fontId="16" fillId="0" borderId="0" xfId="1" applyFont="1" applyAlignment="1" applyProtection="1">
      <alignment horizontal="center" wrapText="1"/>
    </xf>
    <xf numFmtId="0" fontId="18" fillId="0" borderId="0" xfId="1" applyFont="1" applyProtection="1"/>
    <xf numFmtId="0" fontId="18" fillId="0" borderId="62" xfId="1" applyFont="1" applyBorder="1" applyAlignment="1" applyProtection="1">
      <alignment horizontal="center" vertical="center"/>
    </xf>
    <xf numFmtId="0" fontId="18" fillId="0" borderId="42" xfId="1" applyFont="1" applyBorder="1" applyAlignment="1" applyProtection="1">
      <alignment horizontal="center" vertical="center"/>
    </xf>
    <xf numFmtId="0" fontId="18" fillId="0" borderId="23" xfId="1" applyFont="1" applyBorder="1" applyAlignment="1" applyProtection="1">
      <alignment horizontal="center" vertical="center" wrapText="1"/>
    </xf>
    <xf numFmtId="0" fontId="18" fillId="0" borderId="63" xfId="1" applyFont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/>
    </xf>
    <xf numFmtId="0" fontId="18" fillId="0" borderId="64" xfId="1" applyFont="1" applyBorder="1" applyAlignment="1" applyProtection="1">
      <alignment horizontal="center"/>
    </xf>
    <xf numFmtId="0" fontId="18" fillId="0" borderId="43" xfId="1" applyFont="1" applyBorder="1" applyAlignment="1" applyProtection="1">
      <alignment horizontal="center" vertical="center"/>
    </xf>
    <xf numFmtId="0" fontId="18" fillId="0" borderId="65" xfId="1" applyFont="1" applyBorder="1" applyAlignment="1" applyProtection="1">
      <alignment horizontal="center" vertical="center"/>
    </xf>
    <xf numFmtId="0" fontId="18" fillId="0" borderId="66" xfId="1" applyFont="1" applyBorder="1" applyAlignment="1" applyProtection="1">
      <alignment horizontal="center" vertical="center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63" xfId="1" applyFont="1" applyBorder="1" applyAlignment="1" applyProtection="1">
      <alignment horizontal="center" vertical="center"/>
      <protection locked="0"/>
    </xf>
    <xf numFmtId="0" fontId="18" fillId="3" borderId="67" xfId="1" applyFont="1" applyFill="1" applyBorder="1" applyAlignment="1" applyProtection="1">
      <alignment horizontal="center" vertical="center"/>
    </xf>
    <xf numFmtId="0" fontId="18" fillId="0" borderId="27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8" fillId="3" borderId="33" xfId="1" applyFont="1" applyFill="1" applyBorder="1" applyAlignment="1" applyProtection="1">
      <alignment horizontal="center" vertical="center"/>
    </xf>
    <xf numFmtId="9" fontId="18" fillId="3" borderId="33" xfId="1" applyNumberFormat="1" applyFont="1" applyFill="1" applyBorder="1" applyAlignment="1" applyProtection="1">
      <alignment horizontal="center" vertical="center"/>
    </xf>
    <xf numFmtId="0" fontId="18" fillId="0" borderId="43" xfId="1" applyFont="1" applyBorder="1" applyAlignment="1" applyProtection="1">
      <alignment horizontal="center" vertical="center"/>
      <protection locked="0"/>
    </xf>
    <xf numFmtId="0" fontId="18" fillId="0" borderId="65" xfId="1" applyFont="1" applyBorder="1" applyAlignment="1" applyProtection="1">
      <alignment horizontal="center" vertical="center"/>
      <protection locked="0"/>
    </xf>
    <xf numFmtId="0" fontId="18" fillId="0" borderId="68" xfId="1" applyFont="1" applyBorder="1" applyAlignment="1" applyProtection="1">
      <alignment vertical="center"/>
    </xf>
    <xf numFmtId="0" fontId="18" fillId="0" borderId="69" xfId="1" applyFont="1" applyBorder="1" applyAlignment="1" applyProtection="1">
      <alignment vertical="center"/>
    </xf>
    <xf numFmtId="0" fontId="18" fillId="0" borderId="45" xfId="1" applyFont="1" applyBorder="1" applyAlignment="1" applyProtection="1">
      <alignment vertical="center"/>
    </xf>
    <xf numFmtId="0" fontId="18" fillId="0" borderId="70" xfId="1" applyFont="1" applyBorder="1" applyAlignment="1" applyProtection="1">
      <alignment vertical="center"/>
    </xf>
    <xf numFmtId="3" fontId="18" fillId="0" borderId="51" xfId="1" applyNumberFormat="1" applyFont="1" applyBorder="1" applyAlignment="1" applyProtection="1">
      <alignment horizontal="center" vertical="center"/>
      <protection locked="0"/>
    </xf>
    <xf numFmtId="3" fontId="18" fillId="0" borderId="52" xfId="1" applyNumberFormat="1" applyFont="1" applyBorder="1" applyAlignment="1" applyProtection="1">
      <alignment horizontal="center" vertical="center"/>
      <protection locked="0"/>
    </xf>
    <xf numFmtId="9" fontId="18" fillId="3" borderId="52" xfId="1" applyNumberFormat="1" applyFont="1" applyFill="1" applyBorder="1" applyAlignment="1" applyProtection="1">
      <alignment horizontal="center" vertical="center"/>
    </xf>
    <xf numFmtId="3" fontId="18" fillId="0" borderId="55" xfId="1" applyNumberFormat="1" applyFont="1" applyBorder="1" applyAlignment="1" applyProtection="1">
      <alignment horizontal="center" vertical="center"/>
      <protection locked="0"/>
    </xf>
    <xf numFmtId="9" fontId="18" fillId="3" borderId="53" xfId="1" applyNumberFormat="1" applyFont="1" applyFill="1" applyBorder="1" applyAlignment="1" applyProtection="1">
      <alignment horizontal="center" vertical="center"/>
    </xf>
    <xf numFmtId="3" fontId="18" fillId="0" borderId="68" xfId="1" applyNumberFormat="1" applyFont="1" applyBorder="1" applyAlignment="1" applyProtection="1">
      <alignment horizontal="center" vertical="center"/>
      <protection locked="0"/>
    </xf>
    <xf numFmtId="3" fontId="18" fillId="0" borderId="45" xfId="1" applyNumberFormat="1" applyFont="1" applyBorder="1" applyAlignment="1" applyProtection="1">
      <alignment horizontal="center" vertical="center"/>
      <protection locked="0"/>
    </xf>
    <xf numFmtId="9" fontId="18" fillId="3" borderId="45" xfId="1" applyNumberFormat="1" applyFont="1" applyFill="1" applyBorder="1" applyAlignment="1" applyProtection="1">
      <alignment horizontal="center" vertical="center"/>
    </xf>
    <xf numFmtId="3" fontId="18" fillId="0" borderId="7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>
      <alignment vertical="top"/>
    </xf>
    <xf numFmtId="3" fontId="18" fillId="3" borderId="38" xfId="0" applyNumberFormat="1" applyFont="1" applyFill="1" applyBorder="1" applyAlignment="1" applyProtection="1">
      <alignment horizontal="center" vertical="center"/>
    </xf>
    <xf numFmtId="3" fontId="18" fillId="11" borderId="71" xfId="0" applyNumberFormat="1" applyFont="1" applyFill="1" applyBorder="1" applyAlignment="1" applyProtection="1">
      <alignment horizontal="center" vertical="center"/>
      <protection locked="0"/>
    </xf>
    <xf numFmtId="3" fontId="18" fillId="11" borderId="72" xfId="0" applyNumberFormat="1" applyFont="1" applyFill="1" applyBorder="1" applyAlignment="1" applyProtection="1">
      <alignment horizontal="center" vertical="center"/>
      <protection locked="0"/>
    </xf>
    <xf numFmtId="3" fontId="18" fillId="3" borderId="17" xfId="0" applyNumberFormat="1" applyFont="1" applyFill="1" applyBorder="1" applyAlignment="1" applyProtection="1">
      <alignment horizontal="center" vertical="center"/>
    </xf>
    <xf numFmtId="3" fontId="18" fillId="11" borderId="28" xfId="0" applyNumberFormat="1" applyFont="1" applyFill="1" applyBorder="1" applyAlignment="1" applyProtection="1">
      <alignment horizontal="center" vertical="center"/>
      <protection locked="0"/>
    </xf>
    <xf numFmtId="3" fontId="18" fillId="11" borderId="73" xfId="0" applyNumberFormat="1" applyFont="1" applyFill="1" applyBorder="1" applyAlignment="1" applyProtection="1">
      <alignment horizontal="center" vertical="center"/>
      <protection locked="0"/>
    </xf>
    <xf numFmtId="3" fontId="18" fillId="3" borderId="74" xfId="0" applyNumberFormat="1" applyFont="1" applyFill="1" applyBorder="1" applyAlignment="1" applyProtection="1">
      <alignment horizontal="center" vertical="center"/>
    </xf>
    <xf numFmtId="3" fontId="18" fillId="11" borderId="75" xfId="0" applyNumberFormat="1" applyFont="1" applyFill="1" applyBorder="1" applyAlignment="1" applyProtection="1">
      <alignment horizontal="center" vertical="center"/>
      <protection locked="0"/>
    </xf>
    <xf numFmtId="3" fontId="18" fillId="11" borderId="76" xfId="0" applyNumberFormat="1" applyFont="1" applyFill="1" applyBorder="1" applyAlignment="1" applyProtection="1">
      <alignment horizontal="center" vertical="center"/>
      <protection locked="0"/>
    </xf>
    <xf numFmtId="3" fontId="18" fillId="3" borderId="77" xfId="0" applyNumberFormat="1" applyFont="1" applyFill="1" applyBorder="1" applyAlignment="1" applyProtection="1">
      <alignment horizontal="center" vertical="center"/>
    </xf>
    <xf numFmtId="0" fontId="18" fillId="3" borderId="78" xfId="0" applyFont="1" applyFill="1" applyBorder="1" applyAlignment="1" applyProtection="1">
      <alignment horizontal="center" vertical="center"/>
    </xf>
    <xf numFmtId="0" fontId="18" fillId="3" borderId="79" xfId="0" applyFont="1" applyFill="1" applyBorder="1" applyAlignment="1" applyProtection="1">
      <alignment horizontal="center" vertical="center"/>
    </xf>
    <xf numFmtId="3" fontId="18" fillId="3" borderId="80" xfId="0" applyNumberFormat="1" applyFont="1" applyFill="1" applyBorder="1" applyAlignment="1" applyProtection="1">
      <alignment horizontal="center" vertical="center"/>
    </xf>
    <xf numFmtId="3" fontId="18" fillId="0" borderId="81" xfId="0" applyNumberFormat="1" applyFont="1" applyBorder="1" applyAlignment="1" applyProtection="1">
      <alignment horizontal="center" vertical="center"/>
      <protection locked="0"/>
    </xf>
    <xf numFmtId="3" fontId="18" fillId="0" borderId="11" xfId="0" applyNumberFormat="1" applyFont="1" applyBorder="1" applyAlignment="1" applyProtection="1">
      <alignment horizontal="center" vertical="center"/>
      <protection locked="0"/>
    </xf>
    <xf numFmtId="9" fontId="18" fillId="3" borderId="82" xfId="0" applyNumberFormat="1" applyFont="1" applyFill="1" applyBorder="1" applyAlignment="1" applyProtection="1">
      <alignment horizontal="center" vertical="center"/>
    </xf>
    <xf numFmtId="9" fontId="18" fillId="3" borderId="83" xfId="0" applyNumberFormat="1" applyFont="1" applyFill="1" applyBorder="1" applyAlignment="1" applyProtection="1">
      <alignment horizontal="center" vertical="center"/>
    </xf>
    <xf numFmtId="9" fontId="18" fillId="3" borderId="12" xfId="0" applyNumberFormat="1" applyFont="1" applyFill="1" applyBorder="1" applyAlignment="1" applyProtection="1">
      <alignment horizontal="center" vertical="center"/>
    </xf>
    <xf numFmtId="3" fontId="18" fillId="3" borderId="82" xfId="0" applyNumberFormat="1" applyFont="1" applyFill="1" applyBorder="1" applyAlignment="1" applyProtection="1">
      <alignment horizontal="center" vertical="center"/>
    </xf>
    <xf numFmtId="3" fontId="18" fillId="0" borderId="83" xfId="0" applyNumberFormat="1" applyFont="1" applyBorder="1" applyAlignment="1" applyProtection="1">
      <alignment horizontal="center" vertical="center"/>
      <protection locked="0"/>
    </xf>
    <xf numFmtId="3" fontId="18" fillId="0" borderId="12" xfId="0" applyNumberFormat="1" applyFont="1" applyBorder="1" applyAlignment="1" applyProtection="1">
      <alignment horizontal="center" vertical="center"/>
      <protection locked="0"/>
    </xf>
    <xf numFmtId="1" fontId="18" fillId="3" borderId="82" xfId="0" applyNumberFormat="1" applyFont="1" applyFill="1" applyBorder="1" applyAlignment="1" applyProtection="1">
      <alignment horizontal="center" vertical="center"/>
    </xf>
    <xf numFmtId="1" fontId="18" fillId="3" borderId="83" xfId="0" applyNumberFormat="1" applyFont="1" applyFill="1" applyBorder="1" applyAlignment="1" applyProtection="1">
      <alignment horizontal="center" vertical="center"/>
    </xf>
    <xf numFmtId="1" fontId="18" fillId="3" borderId="12" xfId="0" applyNumberFormat="1" applyFont="1" applyFill="1" applyBorder="1" applyAlignment="1" applyProtection="1">
      <alignment horizontal="center" vertical="center"/>
    </xf>
    <xf numFmtId="9" fontId="18" fillId="3" borderId="84" xfId="0" applyNumberFormat="1" applyFont="1" applyFill="1" applyBorder="1" applyAlignment="1" applyProtection="1">
      <alignment horizontal="center" vertical="center"/>
    </xf>
    <xf numFmtId="9" fontId="18" fillId="3" borderId="85" xfId="0" applyNumberFormat="1" applyFont="1" applyFill="1" applyBorder="1" applyAlignment="1" applyProtection="1">
      <alignment horizontal="center" vertical="center"/>
    </xf>
    <xf numFmtId="9" fontId="18" fillId="3" borderId="86" xfId="0" applyNumberFormat="1" applyFont="1" applyFill="1" applyBorder="1" applyAlignment="1" applyProtection="1">
      <alignment horizontal="center" vertical="center"/>
    </xf>
    <xf numFmtId="3" fontId="18" fillId="3" borderId="87" xfId="0" applyNumberFormat="1" applyFont="1" applyFill="1" applyBorder="1" applyAlignment="1" applyProtection="1">
      <alignment horizontal="center" vertical="center"/>
    </xf>
    <xf numFmtId="3" fontId="18" fillId="0" borderId="88" xfId="0" applyNumberFormat="1" applyFont="1" applyBorder="1" applyAlignment="1" applyProtection="1">
      <alignment horizontal="center" vertical="center"/>
      <protection locked="0"/>
    </xf>
    <xf numFmtId="3" fontId="18" fillId="0" borderId="89" xfId="0" applyNumberFormat="1" applyFont="1" applyBorder="1" applyAlignment="1" applyProtection="1">
      <alignment horizontal="center" vertical="center"/>
      <protection locked="0"/>
    </xf>
    <xf numFmtId="3" fontId="18" fillId="0" borderId="59" xfId="0" applyNumberFormat="1" applyFont="1" applyBorder="1" applyAlignment="1" applyProtection="1">
      <alignment horizontal="center" vertical="center"/>
      <protection locked="0"/>
    </xf>
    <xf numFmtId="3" fontId="18" fillId="0" borderId="90" xfId="0" applyNumberFormat="1" applyFont="1" applyBorder="1" applyAlignment="1" applyProtection="1">
      <alignment horizontal="center" vertical="center"/>
      <protection locked="0"/>
    </xf>
    <xf numFmtId="3" fontId="18" fillId="3" borderId="91" xfId="0" applyNumberFormat="1" applyFont="1" applyFill="1" applyBorder="1" applyAlignment="1" applyProtection="1">
      <alignment horizontal="center" vertical="center"/>
    </xf>
    <xf numFmtId="3" fontId="18" fillId="3" borderId="28" xfId="0" applyNumberFormat="1" applyFont="1" applyFill="1" applyBorder="1" applyAlignment="1" applyProtection="1">
      <alignment horizontal="center" vertical="center"/>
    </xf>
    <xf numFmtId="3" fontId="18" fillId="3" borderId="85" xfId="0" applyNumberFormat="1" applyFont="1" applyFill="1" applyBorder="1" applyAlignment="1" applyProtection="1">
      <alignment horizontal="center" vertical="center"/>
    </xf>
    <xf numFmtId="0" fontId="18" fillId="3" borderId="90" xfId="0" applyFont="1" applyFill="1" applyBorder="1" applyAlignment="1" applyProtection="1">
      <alignment horizontal="center" vertical="center"/>
    </xf>
    <xf numFmtId="0" fontId="18" fillId="3" borderId="60" xfId="0" applyFont="1" applyFill="1" applyBorder="1" applyAlignment="1" applyProtection="1">
      <alignment horizontal="center" vertical="center"/>
    </xf>
    <xf numFmtId="1" fontId="18" fillId="3" borderId="88" xfId="0" applyNumberFormat="1" applyFont="1" applyFill="1" applyBorder="1" applyAlignment="1" applyProtection="1">
      <alignment horizontal="center" vertical="center"/>
    </xf>
    <xf numFmtId="9" fontId="18" fillId="3" borderId="92" xfId="0" applyNumberFormat="1" applyFont="1" applyFill="1" applyBorder="1" applyAlignment="1" applyProtection="1">
      <alignment horizontal="center" vertical="center"/>
    </xf>
    <xf numFmtId="9" fontId="18" fillId="3" borderId="93" xfId="0" applyNumberFormat="1" applyFont="1" applyFill="1" applyBorder="1" applyAlignment="1" applyProtection="1">
      <alignment horizontal="center" vertical="center"/>
    </xf>
    <xf numFmtId="9" fontId="18" fillId="3" borderId="94" xfId="0" applyNumberFormat="1" applyFont="1" applyFill="1" applyBorder="1" applyAlignment="1" applyProtection="1">
      <alignment horizontal="center" vertical="center"/>
    </xf>
    <xf numFmtId="9" fontId="18" fillId="3" borderId="95" xfId="0" applyNumberFormat="1" applyFont="1" applyFill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left" vertical="top"/>
      <protection locked="0"/>
    </xf>
    <xf numFmtId="0" fontId="18" fillId="8" borderId="28" xfId="2" applyFont="1" applyFill="1" applyBorder="1" applyAlignment="1" applyProtection="1">
      <alignment horizontal="center" vertical="center"/>
    </xf>
    <xf numFmtId="1" fontId="21" fillId="8" borderId="28" xfId="2" applyNumberFormat="1" applyFont="1" applyFill="1" applyBorder="1" applyAlignment="1" applyProtection="1">
      <alignment horizontal="center" vertical="center"/>
      <protection locked="0"/>
    </xf>
    <xf numFmtId="1" fontId="21" fillId="8" borderId="28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2" applyFont="1" applyAlignment="1" applyProtection="1">
      <alignment horizontal="center"/>
    </xf>
    <xf numFmtId="0" fontId="18" fillId="0" borderId="0" xfId="2" applyFont="1" applyBorder="1" applyAlignment="1">
      <alignment horizontal="center"/>
    </xf>
    <xf numFmtId="0" fontId="18" fillId="0" borderId="0" xfId="2" applyFont="1" applyFill="1" applyAlignment="1" applyProtection="1">
      <alignment horizontal="center"/>
    </xf>
    <xf numFmtId="0" fontId="18" fillId="8" borderId="28" xfId="2" applyFont="1" applyFill="1" applyBorder="1" applyAlignment="1">
      <alignment horizontal="center" vertical="center"/>
    </xf>
    <xf numFmtId="0" fontId="18" fillId="8" borderId="28" xfId="2" applyFont="1" applyFill="1" applyBorder="1" applyAlignment="1" applyProtection="1">
      <alignment horizontal="center" vertical="center"/>
      <protection locked="0"/>
    </xf>
    <xf numFmtId="0" fontId="21" fillId="8" borderId="28" xfId="2" applyFont="1" applyFill="1" applyBorder="1" applyAlignment="1" applyProtection="1">
      <alignment horizontal="center"/>
    </xf>
    <xf numFmtId="1" fontId="18" fillId="8" borderId="28" xfId="2" applyNumberFormat="1" applyFont="1" applyFill="1" applyBorder="1" applyAlignment="1" applyProtection="1">
      <alignment horizontal="center" vertical="center"/>
    </xf>
    <xf numFmtId="0" fontId="18" fillId="8" borderId="28" xfId="2" applyFont="1" applyFill="1" applyBorder="1" applyAlignment="1" applyProtection="1">
      <alignment horizontal="left" vertical="center"/>
    </xf>
    <xf numFmtId="0" fontId="18" fillId="8" borderId="17" xfId="2" applyFont="1" applyFill="1" applyBorder="1" applyAlignment="1" applyProtection="1">
      <alignment horizontal="center" vertical="center"/>
    </xf>
    <xf numFmtId="0" fontId="16" fillId="11" borderId="43" xfId="2" applyFont="1" applyFill="1" applyBorder="1" applyAlignment="1" applyProtection="1">
      <alignment horizontal="left" vertical="center" wrapText="1"/>
    </xf>
    <xf numFmtId="1" fontId="16" fillId="11" borderId="43" xfId="2" applyNumberFormat="1" applyFont="1" applyFill="1" applyBorder="1" applyAlignment="1" applyProtection="1">
      <alignment horizontal="center" vertical="center"/>
    </xf>
    <xf numFmtId="0" fontId="18" fillId="8" borderId="28" xfId="0" applyFont="1" applyFill="1" applyBorder="1" applyAlignment="1" applyProtection="1">
      <alignment horizontal="left" vertical="center"/>
    </xf>
    <xf numFmtId="49" fontId="18" fillId="8" borderId="28" xfId="0" applyNumberFormat="1" applyFont="1" applyFill="1" applyBorder="1" applyAlignment="1" applyProtection="1">
      <alignment horizontal="left" vertical="center"/>
    </xf>
    <xf numFmtId="0" fontId="18" fillId="8" borderId="96" xfId="0" applyFont="1" applyFill="1" applyBorder="1" applyAlignment="1" applyProtection="1">
      <alignment horizontal="left" vertical="center"/>
    </xf>
    <xf numFmtId="1" fontId="21" fillId="8" borderId="96" xfId="2" applyNumberFormat="1" applyFont="1" applyFill="1" applyBorder="1" applyAlignment="1" applyProtection="1">
      <alignment horizontal="center" vertical="center"/>
      <protection locked="0"/>
    </xf>
    <xf numFmtId="0" fontId="18" fillId="8" borderId="96" xfId="2" applyFont="1" applyFill="1" applyBorder="1" applyAlignment="1" applyProtection="1">
      <alignment horizontal="center" vertical="center"/>
    </xf>
    <xf numFmtId="0" fontId="18" fillId="8" borderId="96" xfId="2" applyFont="1" applyFill="1" applyBorder="1" applyAlignment="1" applyProtection="1">
      <alignment horizontal="center" vertical="center"/>
      <protection locked="0"/>
    </xf>
    <xf numFmtId="0" fontId="18" fillId="8" borderId="96" xfId="2" applyFont="1" applyFill="1" applyBorder="1" applyAlignment="1">
      <alignment horizontal="center" vertical="center"/>
    </xf>
    <xf numFmtId="0" fontId="16" fillId="11" borderId="23" xfId="2" applyFont="1" applyFill="1" applyBorder="1" applyAlignment="1" applyProtection="1">
      <alignment horizontal="left" vertical="center" wrapText="1"/>
    </xf>
    <xf numFmtId="1" fontId="16" fillId="11" borderId="23" xfId="2" applyNumberFormat="1" applyFont="1" applyFill="1" applyBorder="1" applyAlignment="1" applyProtection="1">
      <alignment horizontal="center" vertical="center"/>
    </xf>
    <xf numFmtId="0" fontId="2" fillId="0" borderId="97" xfId="0" applyFont="1" applyBorder="1" applyAlignment="1" applyProtection="1">
      <alignment horizontal="left"/>
    </xf>
    <xf numFmtId="3" fontId="0" fillId="0" borderId="7" xfId="0" applyNumberForma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3" fontId="2" fillId="3" borderId="98" xfId="0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00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101" xfId="0" applyFont="1" applyBorder="1" applyAlignment="1" applyProtection="1">
      <alignment horizontal="center"/>
    </xf>
    <xf numFmtId="0" fontId="0" fillId="0" borderId="101" xfId="0" applyBorder="1" applyAlignment="1" applyProtection="1">
      <alignment horizontal="center"/>
    </xf>
    <xf numFmtId="0" fontId="0" fillId="0" borderId="86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61" xfId="0" applyFon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61" xfId="0" applyNumberFormat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horizontal="center" wrapText="1"/>
    </xf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horizontal="center" wrapText="1"/>
    </xf>
    <xf numFmtId="3" fontId="0" fillId="0" borderId="12" xfId="0" applyNumberFormat="1" applyBorder="1" applyProtection="1">
      <protection locked="0"/>
    </xf>
    <xf numFmtId="0" fontId="0" fillId="0" borderId="101" xfId="0" applyFont="1" applyBorder="1" applyAlignment="1" applyProtection="1">
      <alignment wrapText="1"/>
    </xf>
    <xf numFmtId="0" fontId="0" fillId="0" borderId="101" xfId="0" applyBorder="1" applyAlignment="1" applyProtection="1">
      <alignment horizontal="center" wrapText="1"/>
    </xf>
    <xf numFmtId="3" fontId="0" fillId="0" borderId="101" xfId="0" applyNumberFormat="1" applyBorder="1" applyProtection="1">
      <protection locked="0"/>
    </xf>
    <xf numFmtId="3" fontId="0" fillId="0" borderId="86" xfId="0" applyNumberFormat="1" applyBorder="1" applyProtection="1">
      <protection locked="0"/>
    </xf>
    <xf numFmtId="3" fontId="0" fillId="0" borderId="102" xfId="0" applyNumberFormat="1" applyBorder="1" applyProtection="1">
      <protection locked="0"/>
    </xf>
    <xf numFmtId="3" fontId="0" fillId="0" borderId="103" xfId="0" applyNumberFormat="1" applyBorder="1" applyProtection="1">
      <protection locked="0"/>
    </xf>
    <xf numFmtId="0" fontId="0" fillId="0" borderId="3" xfId="0" applyFont="1" applyBorder="1" applyAlignment="1" applyProtection="1">
      <alignment horizontal="center"/>
    </xf>
    <xf numFmtId="0" fontId="0" fillId="3" borderId="47" xfId="0" applyFill="1" applyBorder="1" applyProtection="1"/>
    <xf numFmtId="3" fontId="0" fillId="3" borderId="47" xfId="0" applyNumberFormat="1" applyFill="1" applyBorder="1" applyProtection="1"/>
    <xf numFmtId="0" fontId="0" fillId="3" borderId="5" xfId="0" applyFill="1" applyBorder="1" applyProtection="1"/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04" xfId="1" applyFont="1" applyBorder="1" applyAlignment="1" applyProtection="1">
      <alignment horizontal="center" vertical="center"/>
      <protection locked="0"/>
    </xf>
    <xf numFmtId="0" fontId="18" fillId="0" borderId="44" xfId="1" applyFont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 wrapText="1" shrinkToFit="1"/>
    </xf>
    <xf numFmtId="0" fontId="18" fillId="3" borderId="105" xfId="1" applyFont="1" applyFill="1" applyBorder="1" applyAlignment="1" applyProtection="1">
      <alignment horizontal="center" vertical="center"/>
    </xf>
    <xf numFmtId="9" fontId="18" fillId="3" borderId="67" xfId="1" applyNumberFormat="1" applyFont="1" applyFill="1" applyBorder="1" applyAlignment="1" applyProtection="1">
      <alignment horizontal="center" vertical="center"/>
    </xf>
    <xf numFmtId="9" fontId="18" fillId="3" borderId="106" xfId="1" applyNumberFormat="1" applyFont="1" applyFill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107" xfId="1" applyFont="1" applyBorder="1" applyAlignment="1" applyProtection="1">
      <alignment horizontal="center" vertical="center"/>
      <protection locked="0"/>
    </xf>
    <xf numFmtId="0" fontId="18" fillId="0" borderId="108" xfId="1" applyFont="1" applyBorder="1" applyAlignment="1" applyProtection="1">
      <alignment horizontal="center" vertical="center"/>
      <protection locked="0"/>
    </xf>
    <xf numFmtId="0" fontId="18" fillId="0" borderId="109" xfId="1" applyFont="1" applyBorder="1" applyAlignment="1" applyProtection="1">
      <alignment horizontal="center" vertical="center"/>
      <protection locked="0"/>
    </xf>
    <xf numFmtId="0" fontId="18" fillId="8" borderId="29" xfId="2" applyFont="1" applyFill="1" applyBorder="1" applyAlignment="1" applyProtection="1">
      <alignment horizontal="center" vertical="center"/>
    </xf>
    <xf numFmtId="1" fontId="21" fillId="8" borderId="29" xfId="2" applyNumberFormat="1" applyFont="1" applyFill="1" applyBorder="1" applyAlignment="1" applyProtection="1">
      <alignment horizontal="center" vertical="center"/>
      <protection locked="0"/>
    </xf>
    <xf numFmtId="1" fontId="18" fillId="8" borderId="29" xfId="2" applyNumberFormat="1" applyFont="1" applyFill="1" applyBorder="1" applyAlignment="1" applyProtection="1">
      <alignment horizontal="center" vertical="center"/>
    </xf>
    <xf numFmtId="0" fontId="18" fillId="8" borderId="29" xfId="2" applyFont="1" applyFill="1" applyBorder="1" applyAlignment="1" applyProtection="1">
      <alignment horizontal="center" vertical="center"/>
      <protection locked="0"/>
    </xf>
    <xf numFmtId="0" fontId="18" fillId="8" borderId="110" xfId="2" applyFont="1" applyFill="1" applyBorder="1" applyAlignment="1" applyProtection="1">
      <alignment horizontal="center" vertical="center"/>
      <protection locked="0"/>
    </xf>
    <xf numFmtId="1" fontId="16" fillId="11" borderId="24" xfId="2" applyNumberFormat="1" applyFont="1" applyFill="1" applyBorder="1" applyAlignment="1" applyProtection="1">
      <alignment horizontal="center" vertical="center"/>
    </xf>
    <xf numFmtId="1" fontId="16" fillId="11" borderId="44" xfId="2" applyNumberFormat="1" applyFont="1" applyFill="1" applyBorder="1" applyAlignment="1" applyProtection="1">
      <alignment horizontal="center" vertical="center"/>
    </xf>
    <xf numFmtId="0" fontId="14" fillId="0" borderId="28" xfId="2" applyFont="1" applyFill="1" applyBorder="1"/>
    <xf numFmtId="0" fontId="14" fillId="0" borderId="28" xfId="2" applyFont="1" applyBorder="1"/>
    <xf numFmtId="0" fontId="14" fillId="0" borderId="28" xfId="2" applyFont="1" applyFill="1" applyBorder="1" applyAlignment="1">
      <alignment horizontal="center"/>
    </xf>
    <xf numFmtId="0" fontId="23" fillId="0" borderId="28" xfId="2" applyFont="1" applyFill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2" fillId="8" borderId="32" xfId="2" applyFont="1" applyFill="1" applyBorder="1" applyAlignment="1" applyProtection="1">
      <alignment horizontal="center" vertical="center" wrapText="1"/>
    </xf>
    <xf numFmtId="0" fontId="22" fillId="8" borderId="28" xfId="2" applyFont="1" applyFill="1" applyBorder="1" applyAlignment="1" applyProtection="1">
      <alignment horizontal="center" vertical="center" wrapText="1"/>
    </xf>
    <xf numFmtId="0" fontId="22" fillId="8" borderId="28" xfId="2" applyFont="1" applyFill="1" applyBorder="1" applyAlignment="1" applyProtection="1">
      <alignment horizontal="center" vertical="center" textRotation="90" wrapText="1"/>
    </xf>
    <xf numFmtId="0" fontId="22" fillId="8" borderId="64" xfId="2" applyFont="1" applyFill="1" applyBorder="1" applyAlignment="1" applyProtection="1">
      <alignment horizontal="center" vertical="center" wrapText="1"/>
    </xf>
    <xf numFmtId="0" fontId="23" fillId="0" borderId="64" xfId="2" applyFont="1" applyBorder="1" applyAlignment="1">
      <alignment horizontal="center" vertical="center"/>
    </xf>
    <xf numFmtId="0" fontId="14" fillId="0" borderId="64" xfId="2" applyFont="1" applyBorder="1"/>
    <xf numFmtId="0" fontId="18" fillId="8" borderId="42" xfId="2" applyFont="1" applyFill="1" applyBorder="1" applyAlignment="1" applyProtection="1">
      <alignment horizontal="center" vertical="center"/>
    </xf>
    <xf numFmtId="0" fontId="14" fillId="11" borderId="43" xfId="2" applyFont="1" applyFill="1" applyBorder="1"/>
    <xf numFmtId="0" fontId="14" fillId="11" borderId="65" xfId="2" applyFont="1" applyFill="1" applyBorder="1"/>
    <xf numFmtId="0" fontId="14" fillId="0" borderId="96" xfId="2" applyFont="1" applyFill="1" applyBorder="1"/>
    <xf numFmtId="0" fontId="14" fillId="0" borderId="96" xfId="2" applyFont="1" applyBorder="1"/>
    <xf numFmtId="0" fontId="14" fillId="0" borderId="111" xfId="2" applyFont="1" applyBorder="1"/>
    <xf numFmtId="0" fontId="24" fillId="11" borderId="23" xfId="2" applyFont="1" applyFill="1" applyBorder="1" applyAlignment="1">
      <alignment horizontal="center" vertical="center"/>
    </xf>
    <xf numFmtId="0" fontId="24" fillId="11" borderId="63" xfId="2" applyFont="1" applyFill="1" applyBorder="1" applyAlignment="1">
      <alignment horizontal="center" vertical="center"/>
    </xf>
    <xf numFmtId="0" fontId="18" fillId="8" borderId="62" xfId="2" applyFont="1" applyFill="1" applyBorder="1" applyAlignment="1" applyProtection="1">
      <alignment horizontal="center" vertical="center"/>
    </xf>
    <xf numFmtId="0" fontId="18" fillId="8" borderId="38" xfId="2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16" fillId="0" borderId="8" xfId="0" applyFont="1" applyBorder="1" applyAlignment="1" applyProtection="1">
      <alignment horizontal="left" vertical="center"/>
    </xf>
    <xf numFmtId="0" fontId="16" fillId="0" borderId="8" xfId="0" applyFont="1" applyFill="1" applyBorder="1" applyAlignment="1" applyProtection="1">
      <alignment horizontal="left" vertical="center" wrapText="1"/>
    </xf>
    <xf numFmtId="49" fontId="16" fillId="0" borderId="9" xfId="0" applyNumberFormat="1" applyFont="1" applyBorder="1" applyAlignment="1" applyProtection="1">
      <alignment horizontal="center" vertical="top"/>
    </xf>
    <xf numFmtId="0" fontId="16" fillId="3" borderId="8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wrapText="1"/>
    </xf>
    <xf numFmtId="0" fontId="16" fillId="3" borderId="8" xfId="0" applyFont="1" applyFill="1" applyBorder="1" applyAlignment="1" applyProtection="1">
      <alignment horizontal="left" vertical="center" wrapText="1"/>
    </xf>
    <xf numFmtId="49" fontId="19" fillId="0" borderId="52" xfId="0" applyNumberFormat="1" applyFont="1" applyBorder="1" applyAlignment="1" applyProtection="1">
      <alignment horizontal="left"/>
    </xf>
    <xf numFmtId="49" fontId="19" fillId="0" borderId="112" xfId="0" applyNumberFormat="1" applyFont="1" applyBorder="1" applyAlignment="1" applyProtection="1">
      <alignment horizontal="left"/>
    </xf>
    <xf numFmtId="49" fontId="19" fillId="0" borderId="83" xfId="0" applyNumberFormat="1" applyFont="1" applyBorder="1" applyAlignment="1" applyProtection="1">
      <alignment horizontal="left"/>
    </xf>
    <xf numFmtId="0" fontId="17" fillId="0" borderId="7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98" xfId="0" applyFont="1" applyFill="1" applyBorder="1" applyAlignment="1" applyProtection="1">
      <alignment horizontal="center"/>
    </xf>
    <xf numFmtId="0" fontId="0" fillId="0" borderId="0" xfId="0" applyNumberFormat="1" applyFont="1" applyBorder="1" applyAlignment="1">
      <alignment horizontal="left" wrapText="1"/>
    </xf>
    <xf numFmtId="0" fontId="20" fillId="10" borderId="8" xfId="0" applyFont="1" applyFill="1" applyBorder="1" applyAlignment="1" applyProtection="1">
      <alignment horizontal="left" vertical="center" wrapText="1"/>
    </xf>
    <xf numFmtId="49" fontId="20" fillId="8" borderId="45" xfId="0" applyNumberFormat="1" applyFont="1" applyFill="1" applyBorder="1" applyAlignment="1" applyProtection="1">
      <alignment horizontal="left" vertical="top" wrapText="1"/>
    </xf>
    <xf numFmtId="49" fontId="20" fillId="8" borderId="113" xfId="0" applyNumberFormat="1" applyFont="1" applyFill="1" applyBorder="1" applyAlignment="1" applyProtection="1">
      <alignment horizontal="left" vertical="top" wrapText="1"/>
    </xf>
    <xf numFmtId="0" fontId="20" fillId="5" borderId="15" xfId="0" applyFont="1" applyFill="1" applyBorder="1" applyAlignment="1" applyProtection="1">
      <alignment horizontal="left" vertical="center"/>
    </xf>
    <xf numFmtId="0" fontId="20" fillId="10" borderId="8" xfId="0" applyFont="1" applyFill="1" applyBorder="1" applyAlignment="1" applyProtection="1">
      <alignment horizontal="left" vertical="center"/>
    </xf>
    <xf numFmtId="49" fontId="20" fillId="10" borderId="8" xfId="0" applyNumberFormat="1" applyFont="1" applyFill="1" applyBorder="1" applyAlignment="1" applyProtection="1">
      <alignment horizontal="left" vertical="center"/>
    </xf>
    <xf numFmtId="49" fontId="18" fillId="0" borderId="114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115" xfId="0" applyNumberFormat="1" applyFont="1" applyBorder="1" applyAlignment="1">
      <alignment horizontal="center"/>
    </xf>
    <xf numFmtId="0" fontId="16" fillId="0" borderId="116" xfId="0" applyFont="1" applyBorder="1" applyAlignment="1" applyProtection="1">
      <alignment horizontal="center"/>
    </xf>
    <xf numFmtId="0" fontId="16" fillId="0" borderId="117" xfId="0" applyFont="1" applyBorder="1" applyAlignment="1" applyProtection="1">
      <alignment horizontal="center"/>
    </xf>
    <xf numFmtId="0" fontId="20" fillId="8" borderId="118" xfId="0" applyFont="1" applyFill="1" applyBorder="1" applyAlignment="1" applyProtection="1">
      <alignment horizontal="left" vertical="center" wrapText="1"/>
    </xf>
    <xf numFmtId="0" fontId="20" fillId="8" borderId="119" xfId="0" applyFont="1" applyFill="1" applyBorder="1" applyAlignment="1" applyProtection="1">
      <alignment horizontal="left" vertical="center" wrapText="1"/>
    </xf>
    <xf numFmtId="0" fontId="16" fillId="4" borderId="33" xfId="0" applyFont="1" applyFill="1" applyBorder="1" applyAlignment="1" applyProtection="1">
      <alignment horizontal="center"/>
    </xf>
    <xf numFmtId="0" fontId="16" fillId="0" borderId="29" xfId="0" applyFont="1" applyBorder="1" applyAlignment="1" applyProtection="1">
      <alignment horizontal="left"/>
    </xf>
    <xf numFmtId="0" fontId="16" fillId="0" borderId="104" xfId="0" applyFont="1" applyBorder="1" applyAlignment="1" applyProtection="1">
      <alignment horizontal="left"/>
    </xf>
    <xf numFmtId="0" fontId="16" fillId="6" borderId="29" xfId="0" applyFont="1" applyFill="1" applyBorder="1" applyAlignment="1" applyProtection="1">
      <alignment horizontal="left"/>
    </xf>
    <xf numFmtId="0" fontId="16" fillId="6" borderId="104" xfId="0" applyFont="1" applyFill="1" applyBorder="1" applyAlignment="1" applyProtection="1">
      <alignment horizontal="left"/>
    </xf>
    <xf numFmtId="0" fontId="16" fillId="0" borderId="24" xfId="0" applyFont="1" applyBorder="1" applyAlignment="1" applyProtection="1">
      <alignment horizontal="left"/>
    </xf>
    <xf numFmtId="0" fontId="16" fillId="0" borderId="120" xfId="0" applyFont="1" applyBorder="1" applyAlignment="1" applyProtection="1">
      <alignment horizontal="left"/>
    </xf>
    <xf numFmtId="0" fontId="18" fillId="7" borderId="38" xfId="0" applyFont="1" applyFill="1" applyBorder="1" applyAlignment="1" applyProtection="1">
      <alignment horizontal="left"/>
    </xf>
    <xf numFmtId="0" fontId="18" fillId="7" borderId="17" xfId="0" applyFont="1" applyFill="1" applyBorder="1" applyAlignment="1" applyProtection="1">
      <alignment horizontal="left"/>
    </xf>
    <xf numFmtId="0" fontId="18" fillId="7" borderId="42" xfId="0" applyFont="1" applyFill="1" applyBorder="1" applyAlignment="1" applyProtection="1">
      <alignment horizontal="left"/>
    </xf>
    <xf numFmtId="0" fontId="16" fillId="7" borderId="121" xfId="0" applyFont="1" applyFill="1" applyBorder="1" applyAlignment="1" applyProtection="1">
      <alignment horizontal="center"/>
    </xf>
    <xf numFmtId="0" fontId="16" fillId="7" borderId="122" xfId="0" applyFont="1" applyFill="1" applyBorder="1" applyAlignment="1" applyProtection="1">
      <alignment horizontal="center"/>
    </xf>
    <xf numFmtId="0" fontId="16" fillId="7" borderId="108" xfId="0" applyFont="1" applyFill="1" applyBorder="1" applyAlignment="1" applyProtection="1">
      <alignment horizontal="center"/>
    </xf>
    <xf numFmtId="0" fontId="16" fillId="7" borderId="123" xfId="0" applyFont="1" applyFill="1" applyBorder="1" applyAlignment="1" applyProtection="1">
      <alignment horizontal="center"/>
    </xf>
    <xf numFmtId="0" fontId="16" fillId="7" borderId="124" xfId="0" applyFont="1" applyFill="1" applyBorder="1" applyAlignment="1" applyProtection="1">
      <alignment horizontal="center"/>
    </xf>
    <xf numFmtId="0" fontId="16" fillId="7" borderId="125" xfId="0" applyFont="1" applyFill="1" applyBorder="1" applyAlignment="1" applyProtection="1">
      <alignment horizontal="center"/>
    </xf>
    <xf numFmtId="0" fontId="16" fillId="0" borderId="33" xfId="0" applyFont="1" applyBorder="1" applyAlignment="1" applyProtection="1">
      <alignment horizontal="center" wrapText="1"/>
    </xf>
    <xf numFmtId="0" fontId="16" fillId="0" borderId="126" xfId="0" applyFont="1" applyBorder="1" applyAlignment="1" applyProtection="1">
      <alignment horizontal="left"/>
    </xf>
    <xf numFmtId="0" fontId="19" fillId="0" borderId="127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top"/>
    </xf>
    <xf numFmtId="0" fontId="19" fillId="0" borderId="123" xfId="0" applyFont="1" applyBorder="1" applyAlignment="1" applyProtection="1">
      <alignment horizontal="left" vertical="top"/>
    </xf>
    <xf numFmtId="49" fontId="16" fillId="0" borderId="62" xfId="0" applyNumberFormat="1" applyFont="1" applyBorder="1" applyAlignment="1" applyProtection="1">
      <alignment horizontal="center" vertical="top"/>
    </xf>
    <xf numFmtId="49" fontId="16" fillId="0" borderId="16" xfId="0" applyNumberFormat="1" applyFont="1" applyBorder="1" applyAlignment="1" applyProtection="1">
      <alignment horizontal="center" vertical="top"/>
    </xf>
    <xf numFmtId="0" fontId="16" fillId="4" borderId="33" xfId="0" applyNumberFormat="1" applyFont="1" applyFill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0" fillId="10" borderId="70" xfId="0" applyFont="1" applyFill="1" applyBorder="1" applyAlignment="1" applyProtection="1">
      <alignment horizontal="left" vertical="center"/>
    </xf>
    <xf numFmtId="0" fontId="20" fillId="10" borderId="128" xfId="0" applyFont="1" applyFill="1" applyBorder="1" applyAlignment="1" applyProtection="1">
      <alignment horizontal="left" vertical="center"/>
    </xf>
    <xf numFmtId="0" fontId="20" fillId="10" borderId="45" xfId="0" applyFont="1" applyFill="1" applyBorder="1" applyAlignment="1" applyProtection="1">
      <alignment horizontal="left" vertical="center"/>
    </xf>
    <xf numFmtId="0" fontId="20" fillId="10" borderId="113" xfId="0" applyFont="1" applyFill="1" applyBorder="1" applyAlignment="1" applyProtection="1">
      <alignment horizontal="left" vertical="center"/>
    </xf>
    <xf numFmtId="49" fontId="20" fillId="10" borderId="45" xfId="0" applyNumberFormat="1" applyFont="1" applyFill="1" applyBorder="1" applyAlignment="1" applyProtection="1">
      <alignment horizontal="left" vertical="center"/>
    </xf>
    <xf numFmtId="49" fontId="20" fillId="10" borderId="113" xfId="0" applyNumberFormat="1" applyFont="1" applyFill="1" applyBorder="1" applyAlignment="1" applyProtection="1">
      <alignment horizontal="left" vertical="center"/>
    </xf>
    <xf numFmtId="49" fontId="20" fillId="8" borderId="129" xfId="0" applyNumberFormat="1" applyFont="1" applyFill="1" applyBorder="1" applyAlignment="1" applyProtection="1">
      <alignment horizontal="left" vertical="center" wrapText="1"/>
    </xf>
    <xf numFmtId="49" fontId="20" fillId="8" borderId="130" xfId="0" applyNumberFormat="1" applyFont="1" applyFill="1" applyBorder="1" applyAlignment="1" applyProtection="1">
      <alignment horizontal="left" vertical="center" wrapText="1"/>
    </xf>
    <xf numFmtId="0" fontId="18" fillId="2" borderId="2" xfId="0" applyFont="1" applyFill="1" applyBorder="1" applyAlignment="1" applyProtection="1">
      <alignment horizontal="center"/>
    </xf>
    <xf numFmtId="0" fontId="16" fillId="0" borderId="49" xfId="0" applyFont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left"/>
    </xf>
    <xf numFmtId="0" fontId="16" fillId="0" borderId="5" xfId="0" applyFont="1" applyBorder="1" applyAlignment="1" applyProtection="1">
      <alignment horizontal="center" vertical="top"/>
    </xf>
    <xf numFmtId="0" fontId="16" fillId="0" borderId="5" xfId="0" applyFont="1" applyBorder="1" applyAlignment="1" applyProtection="1">
      <alignment horizontal="left" vertical="top"/>
    </xf>
    <xf numFmtId="0" fontId="18" fillId="0" borderId="52" xfId="0" applyFont="1" applyBorder="1" applyAlignment="1" applyProtection="1">
      <alignment horizontal="center" vertical="center"/>
    </xf>
    <xf numFmtId="0" fontId="16" fillId="0" borderId="131" xfId="0" applyFont="1" applyBorder="1" applyAlignment="1" applyProtection="1">
      <alignment horizontal="left" vertical="top" wrapText="1"/>
    </xf>
    <xf numFmtId="0" fontId="16" fillId="0" borderId="132" xfId="0" applyFont="1" applyBorder="1" applyAlignment="1" applyProtection="1">
      <alignment horizontal="left" vertical="top" wrapText="1"/>
    </xf>
    <xf numFmtId="0" fontId="16" fillId="0" borderId="133" xfId="0" applyFont="1" applyBorder="1" applyAlignment="1" applyProtection="1">
      <alignment horizontal="left" vertical="top" wrapText="1"/>
    </xf>
    <xf numFmtId="0" fontId="18" fillId="0" borderId="55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6" fillId="0" borderId="97" xfId="0" applyFont="1" applyBorder="1" applyAlignment="1" applyProtection="1">
      <alignment horizontal="center" vertical="top"/>
    </xf>
    <xf numFmtId="0" fontId="16" fillId="0" borderId="0" xfId="0" applyFont="1" applyBorder="1" applyAlignment="1">
      <alignment horizontal="left" vertical="top" wrapText="1"/>
    </xf>
    <xf numFmtId="49" fontId="16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134" xfId="0" applyFont="1" applyBorder="1" applyAlignment="1">
      <alignment horizontal="center" wrapText="1"/>
    </xf>
    <xf numFmtId="0" fontId="18" fillId="0" borderId="134" xfId="0" applyFont="1" applyBorder="1" applyAlignment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8" borderId="97" xfId="0" applyFont="1" applyFill="1" applyBorder="1" applyAlignment="1" applyProtection="1">
      <alignment horizontal="left" vertical="top"/>
    </xf>
    <xf numFmtId="0" fontId="16" fillId="8" borderId="131" xfId="0" applyFont="1" applyFill="1" applyBorder="1" applyAlignment="1" applyProtection="1">
      <alignment horizontal="left" vertical="top" wrapText="1"/>
    </xf>
    <xf numFmtId="0" fontId="16" fillId="8" borderId="132" xfId="0" applyFont="1" applyFill="1" applyBorder="1" applyAlignment="1" applyProtection="1">
      <alignment horizontal="left" vertical="top" wrapText="1"/>
    </xf>
    <xf numFmtId="0" fontId="16" fillId="8" borderId="133" xfId="0" applyFont="1" applyFill="1" applyBorder="1" applyAlignment="1" applyProtection="1">
      <alignment horizontal="left" vertical="top" wrapText="1"/>
    </xf>
    <xf numFmtId="0" fontId="18" fillId="0" borderId="54" xfId="0" applyFont="1" applyBorder="1" applyAlignment="1" applyProtection="1">
      <alignment horizontal="center" vertical="center"/>
    </xf>
    <xf numFmtId="0" fontId="18" fillId="0" borderId="90" xfId="1" applyFont="1" applyBorder="1" applyAlignment="1" applyProtection="1">
      <alignment horizontal="center" vertical="center"/>
    </xf>
    <xf numFmtId="0" fontId="16" fillId="0" borderId="51" xfId="1" applyFont="1" applyBorder="1" applyAlignment="1" applyProtection="1">
      <alignment horizontal="center" vertical="center"/>
    </xf>
    <xf numFmtId="0" fontId="16" fillId="0" borderId="58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1" xfId="1" applyFont="1" applyBorder="1" applyAlignment="1" applyProtection="1">
      <alignment horizontal="center" wrapText="1"/>
      <protection locked="0"/>
    </xf>
    <xf numFmtId="0" fontId="9" fillId="0" borderId="134" xfId="1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wrapText="1"/>
    </xf>
    <xf numFmtId="0" fontId="16" fillId="0" borderId="81" xfId="1" applyFont="1" applyBorder="1" applyAlignment="1" applyProtection="1">
      <alignment horizontal="center" vertical="center"/>
    </xf>
    <xf numFmtId="0" fontId="18" fillId="0" borderId="48" xfId="1" applyFont="1" applyBorder="1" applyAlignment="1" applyProtection="1">
      <alignment horizontal="left" vertical="top" wrapText="1"/>
    </xf>
    <xf numFmtId="0" fontId="18" fillId="0" borderId="59" xfId="1" applyFont="1" applyBorder="1" applyAlignment="1" applyProtection="1">
      <alignment horizontal="center" vertical="center"/>
    </xf>
    <xf numFmtId="0" fontId="18" fillId="0" borderId="45" xfId="1" applyFont="1" applyBorder="1" applyAlignment="1" applyProtection="1">
      <alignment horizontal="left" vertical="center"/>
    </xf>
    <xf numFmtId="0" fontId="18" fillId="3" borderId="135" xfId="1" applyFont="1" applyFill="1" applyBorder="1" applyAlignment="1" applyProtection="1">
      <alignment horizontal="center" vertical="center"/>
    </xf>
    <xf numFmtId="0" fontId="18" fillId="0" borderId="136" xfId="0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70" xfId="1" applyFont="1" applyBorder="1" applyAlignment="1" applyProtection="1">
      <alignment horizontal="left" vertical="center"/>
    </xf>
    <xf numFmtId="0" fontId="18" fillId="0" borderId="60" xfId="1" applyFont="1" applyBorder="1" applyAlignment="1" applyProtection="1">
      <alignment horizontal="center" vertical="center"/>
    </xf>
    <xf numFmtId="0" fontId="18" fillId="0" borderId="2" xfId="1" applyFont="1" applyBorder="1" applyAlignment="1" applyProtection="1">
      <alignment horizontal="left" vertical="top" wrapText="1"/>
    </xf>
    <xf numFmtId="0" fontId="18" fillId="0" borderId="137" xfId="1" applyFont="1" applyBorder="1" applyAlignment="1" applyProtection="1">
      <alignment horizontal="left" vertical="top" wrapText="1"/>
    </xf>
    <xf numFmtId="0" fontId="18" fillId="0" borderId="138" xfId="1" applyFont="1" applyBorder="1" applyAlignment="1" applyProtection="1">
      <alignment horizontal="left" vertical="top" wrapText="1"/>
    </xf>
    <xf numFmtId="0" fontId="18" fillId="3" borderId="139" xfId="1" applyFont="1" applyFill="1" applyBorder="1" applyAlignment="1" applyProtection="1">
      <alignment horizontal="center" vertical="center"/>
    </xf>
    <xf numFmtId="0" fontId="18" fillId="0" borderId="140" xfId="0" applyFont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  <xf numFmtId="9" fontId="18" fillId="3" borderId="48" xfId="1" applyNumberFormat="1" applyFont="1" applyFill="1" applyBorder="1" applyAlignment="1" applyProtection="1">
      <alignment horizontal="center" vertical="center"/>
    </xf>
    <xf numFmtId="0" fontId="18" fillId="0" borderId="137" xfId="0" applyFont="1" applyBorder="1" applyAlignment="1">
      <alignment horizontal="center" vertical="center"/>
    </xf>
    <xf numFmtId="0" fontId="18" fillId="0" borderId="138" xfId="0" applyFont="1" applyBorder="1" applyAlignment="1">
      <alignment horizontal="center" vertical="center"/>
    </xf>
    <xf numFmtId="0" fontId="18" fillId="3" borderId="143" xfId="1" applyFont="1" applyFill="1" applyBorder="1" applyAlignment="1" applyProtection="1">
      <alignment horizontal="center" vertical="center"/>
    </xf>
    <xf numFmtId="0" fontId="18" fillId="0" borderId="144" xfId="0" applyFont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/>
    </xf>
    <xf numFmtId="0" fontId="18" fillId="0" borderId="1" xfId="1" applyFont="1" applyBorder="1" applyAlignment="1" applyProtection="1">
      <alignment horizontal="center"/>
      <protection locked="0"/>
    </xf>
    <xf numFmtId="0" fontId="16" fillId="0" borderId="0" xfId="1" applyFont="1" applyBorder="1" applyAlignment="1">
      <alignment horizontal="center" wrapText="1"/>
    </xf>
    <xf numFmtId="0" fontId="18" fillId="0" borderId="134" xfId="1" applyFont="1" applyBorder="1" applyAlignment="1">
      <alignment horizontal="center" vertical="top" wrapText="1"/>
    </xf>
    <xf numFmtId="0" fontId="16" fillId="0" borderId="0" xfId="1" applyFont="1" applyBorder="1" applyAlignment="1" applyProtection="1">
      <alignment horizontal="center" wrapText="1"/>
    </xf>
    <xf numFmtId="0" fontId="18" fillId="0" borderId="38" xfId="1" applyFont="1" applyBorder="1" applyAlignment="1" applyProtection="1">
      <alignment horizontal="center" vertical="center"/>
    </xf>
    <xf numFmtId="0" fontId="18" fillId="0" borderId="17" xfId="1" applyFont="1" applyBorder="1" applyAlignment="1" applyProtection="1">
      <alignment horizontal="center" vertical="center"/>
    </xf>
    <xf numFmtId="0" fontId="18" fillId="0" borderId="146" xfId="1" applyFont="1" applyBorder="1" applyAlignment="1" applyProtection="1">
      <alignment horizontal="center" vertical="center"/>
    </xf>
    <xf numFmtId="0" fontId="18" fillId="0" borderId="147" xfId="1" applyFont="1" applyBorder="1" applyAlignment="1" applyProtection="1">
      <alignment horizontal="center" vertical="center"/>
    </xf>
    <xf numFmtId="0" fontId="18" fillId="0" borderId="69" xfId="1" applyFont="1" applyBorder="1" applyAlignment="1" applyProtection="1">
      <alignment horizontal="left" vertical="top" wrapText="1"/>
    </xf>
    <xf numFmtId="0" fontId="18" fillId="0" borderId="148" xfId="1" applyFont="1" applyBorder="1" applyAlignment="1" applyProtection="1">
      <alignment horizontal="left" vertical="top" wrapText="1"/>
    </xf>
    <xf numFmtId="0" fontId="18" fillId="0" borderId="149" xfId="1" applyFont="1" applyBorder="1" applyAlignment="1" applyProtection="1">
      <alignment horizontal="left" vertical="top" wrapText="1"/>
    </xf>
    <xf numFmtId="0" fontId="18" fillId="0" borderId="62" xfId="1" applyFont="1" applyBorder="1" applyAlignment="1" applyProtection="1">
      <alignment horizontal="center" vertical="center"/>
    </xf>
    <xf numFmtId="0" fontId="18" fillId="0" borderId="16" xfId="1" applyFont="1" applyBorder="1" applyAlignment="1" applyProtection="1">
      <alignment horizontal="center" vertical="center"/>
    </xf>
    <xf numFmtId="0" fontId="18" fillId="0" borderId="108" xfId="1" applyFont="1" applyBorder="1" applyAlignment="1" applyProtection="1">
      <alignment horizontal="left" vertical="top" wrapText="1"/>
    </xf>
    <xf numFmtId="0" fontId="18" fillId="0" borderId="150" xfId="1" applyFont="1" applyBorder="1" applyAlignment="1" applyProtection="1">
      <alignment horizontal="left" vertical="top" wrapText="1"/>
    </xf>
    <xf numFmtId="0" fontId="18" fillId="0" borderId="18" xfId="1" applyFont="1" applyBorder="1" applyAlignment="1" applyProtection="1">
      <alignment horizontal="left" vertical="top" wrapText="1"/>
    </xf>
    <xf numFmtId="0" fontId="18" fillId="0" borderId="19" xfId="1" applyFont="1" applyBorder="1" applyAlignment="1" applyProtection="1">
      <alignment horizontal="left" vertical="top" wrapText="1"/>
    </xf>
    <xf numFmtId="0" fontId="18" fillId="0" borderId="110" xfId="1" applyFont="1" applyBorder="1" applyAlignment="1" applyProtection="1">
      <alignment horizontal="left" vertical="top" wrapText="1"/>
    </xf>
    <xf numFmtId="0" fontId="18" fillId="0" borderId="151" xfId="1" applyFont="1" applyBorder="1" applyAlignment="1" applyProtection="1">
      <alignment horizontal="left" vertical="top" wrapText="1"/>
    </xf>
    <xf numFmtId="0" fontId="18" fillId="0" borderId="23" xfId="1" applyFont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 vertical="center"/>
    </xf>
    <xf numFmtId="0" fontId="18" fillId="0" borderId="44" xfId="1" applyFont="1" applyBorder="1" applyAlignment="1" applyProtection="1">
      <alignment horizontal="left" vertical="top" wrapText="1"/>
    </xf>
    <xf numFmtId="0" fontId="18" fillId="0" borderId="152" xfId="1" applyFont="1" applyBorder="1" applyAlignment="1" applyProtection="1">
      <alignment horizontal="left" vertical="top" wrapText="1"/>
    </xf>
    <xf numFmtId="0" fontId="18" fillId="0" borderId="44" xfId="1" applyFont="1" applyBorder="1" applyAlignment="1" applyProtection="1">
      <alignment horizontal="center" vertical="center"/>
    </xf>
    <xf numFmtId="0" fontId="18" fillId="0" borderId="152" xfId="1" applyFont="1" applyBorder="1" applyAlignment="1" applyProtection="1">
      <alignment horizontal="center" vertical="center"/>
    </xf>
    <xf numFmtId="0" fontId="18" fillId="0" borderId="121" xfId="1" applyFont="1" applyBorder="1" applyAlignment="1" applyProtection="1">
      <alignment horizontal="left" vertical="top"/>
    </xf>
    <xf numFmtId="0" fontId="18" fillId="0" borderId="153" xfId="1" applyFont="1" applyBorder="1" applyAlignment="1" applyProtection="1">
      <alignment horizontal="left" vertical="top"/>
    </xf>
    <xf numFmtId="0" fontId="18" fillId="0" borderId="29" xfId="1" applyFont="1" applyBorder="1" applyAlignment="1" applyProtection="1">
      <alignment horizontal="left" vertical="top" wrapText="1"/>
    </xf>
    <xf numFmtId="0" fontId="18" fillId="0" borderId="27" xfId="1" applyFont="1" applyBorder="1" applyAlignment="1" applyProtection="1">
      <alignment horizontal="left" vertical="top" wrapText="1"/>
    </xf>
    <xf numFmtId="0" fontId="16" fillId="0" borderId="0" xfId="0" applyFont="1" applyBorder="1" applyAlignment="1">
      <alignment horizontal="center" wrapText="1"/>
    </xf>
    <xf numFmtId="0" fontId="18" fillId="0" borderId="19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wrapText="1"/>
    </xf>
    <xf numFmtId="0" fontId="16" fillId="0" borderId="0" xfId="2" applyFont="1" applyFill="1" applyBorder="1" applyAlignment="1" applyProtection="1">
      <alignment horizontal="center" vertical="center" wrapText="1"/>
    </xf>
    <xf numFmtId="0" fontId="18" fillId="8" borderId="38" xfId="2" applyFont="1" applyFill="1" applyBorder="1" applyAlignment="1" applyProtection="1">
      <alignment horizontal="center" vertical="center" wrapText="1"/>
    </xf>
    <xf numFmtId="0" fontId="18" fillId="8" borderId="17" xfId="2" applyFont="1" applyFill="1" applyBorder="1" applyAlignment="1" applyProtection="1">
      <alignment horizontal="center" vertical="center" wrapText="1"/>
    </xf>
    <xf numFmtId="0" fontId="18" fillId="8" borderId="23" xfId="2" applyFont="1" applyFill="1" applyBorder="1" applyAlignment="1" applyProtection="1">
      <alignment horizontal="center" vertical="center" wrapText="1"/>
    </xf>
    <xf numFmtId="0" fontId="18" fillId="8" borderId="28" xfId="2" applyFont="1" applyFill="1" applyBorder="1" applyAlignment="1" applyProtection="1">
      <alignment horizontal="center" vertical="center" wrapText="1"/>
    </xf>
    <xf numFmtId="0" fontId="15" fillId="8" borderId="96" xfId="2" applyFont="1" applyFill="1" applyBorder="1" applyAlignment="1" applyProtection="1">
      <alignment horizontal="center" vertical="center" wrapText="1"/>
    </xf>
    <xf numFmtId="0" fontId="15" fillId="8" borderId="32" xfId="2" applyFont="1" applyFill="1" applyBorder="1" applyAlignment="1" applyProtection="1">
      <alignment horizontal="center" vertical="center" wrapText="1"/>
    </xf>
    <xf numFmtId="0" fontId="22" fillId="8" borderId="154" xfId="2" applyFont="1" applyFill="1" applyBorder="1" applyAlignment="1" applyProtection="1">
      <alignment horizontal="center" vertical="center" wrapText="1"/>
    </xf>
    <xf numFmtId="0" fontId="22" fillId="8" borderId="32" xfId="2" applyFont="1" applyFill="1" applyBorder="1" applyAlignment="1" applyProtection="1">
      <alignment horizontal="center" vertical="center" wrapText="1"/>
    </xf>
    <xf numFmtId="0" fontId="22" fillId="8" borderId="24" xfId="2" applyFont="1" applyFill="1" applyBorder="1" applyAlignment="1" applyProtection="1">
      <alignment horizontal="center" vertical="center" wrapText="1"/>
    </xf>
    <xf numFmtId="0" fontId="22" fillId="8" borderId="22" xfId="2" applyFont="1" applyFill="1" applyBorder="1" applyAlignment="1" applyProtection="1">
      <alignment horizontal="center" vertical="center" wrapText="1"/>
    </xf>
    <xf numFmtId="0" fontId="22" fillId="8" borderId="120" xfId="2" applyFont="1" applyFill="1" applyBorder="1" applyAlignment="1" applyProtection="1">
      <alignment horizontal="center" vertical="center" wrapText="1"/>
    </xf>
    <xf numFmtId="0" fontId="22" fillId="8" borderId="155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  <protection locked="0"/>
    </xf>
    <xf numFmtId="0" fontId="11" fillId="0" borderId="134" xfId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100" xfId="0" applyFont="1" applyBorder="1" applyAlignment="1" applyProtection="1">
      <alignment horizontal="center" vertical="top" wrapText="1"/>
    </xf>
    <xf numFmtId="0" fontId="2" fillId="0" borderId="156" xfId="0" applyFont="1" applyBorder="1" applyAlignment="1" applyProtection="1">
      <alignment horizontal="center" vertical="center" wrapText="1"/>
    </xf>
    <xf numFmtId="0" fontId="2" fillId="0" borderId="15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5" fillId="0" borderId="0" xfId="0" applyFont="1" applyBorder="1" applyAlignment="1">
      <alignment horizontal="center" wrapText="1"/>
    </xf>
    <xf numFmtId="0" fontId="3" fillId="8" borderId="0" xfId="0" applyFont="1" applyFill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57" xfId="0" applyFont="1" applyBorder="1" applyAlignment="1" applyProtection="1">
      <alignment horizontal="center"/>
    </xf>
    <xf numFmtId="0" fontId="0" fillId="0" borderId="101" xfId="0" applyFont="1" applyBorder="1" applyAlignment="1" applyProtection="1">
      <alignment horizontal="center"/>
    </xf>
    <xf numFmtId="0" fontId="0" fillId="0" borderId="115" xfId="0" applyBorder="1" applyAlignment="1" applyProtection="1">
      <alignment horizontal="center"/>
      <protection locked="0"/>
    </xf>
    <xf numFmtId="0" fontId="0" fillId="0" borderId="1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top" wrapText="1"/>
    </xf>
    <xf numFmtId="0" fontId="0" fillId="0" borderId="9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57" xfId="0" applyFont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top"/>
    </xf>
    <xf numFmtId="0" fontId="0" fillId="0" borderId="9" xfId="0" applyFont="1" applyBorder="1" applyAlignment="1" applyProtection="1">
      <alignment horizontal="left" vertical="top"/>
    </xf>
    <xf numFmtId="0" fontId="0" fillId="0" borderId="57" xfId="0" applyFont="1" applyBorder="1" applyAlignment="1" applyProtection="1">
      <alignment horizontal="left" vertical="top"/>
    </xf>
  </cellXfs>
  <cellStyles count="3">
    <cellStyle name="Обычный" xfId="0" builtinId="0"/>
    <cellStyle name="Обычный_Реестр и иные ф-ции и адвокатирование" xfId="1"/>
    <cellStyle name="Обычный_ШАБЛОН ф 9 (последний вариант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70" zoomScaleNormal="70" zoomScaleSheetLayoutView="75" workbookViewId="0">
      <selection activeCell="L26" sqref="L26"/>
    </sheetView>
  </sheetViews>
  <sheetFormatPr defaultRowHeight="12.75"/>
  <cols>
    <col min="1" max="1" width="3" customWidth="1"/>
    <col min="2" max="2" width="6.7109375" style="1" customWidth="1"/>
    <col min="3" max="3" width="88.85546875" customWidth="1"/>
    <col min="4" max="4" width="29.85546875" customWidth="1"/>
    <col min="5" max="8" width="10.28515625" customWidth="1"/>
  </cols>
  <sheetData>
    <row r="1" spans="1:8" ht="24.75" customHeight="1" thickBot="1">
      <c r="C1" s="342" t="s">
        <v>214</v>
      </c>
      <c r="D1" s="343"/>
      <c r="E1" s="343"/>
    </row>
    <row r="2" spans="1:8" ht="12.75" customHeight="1">
      <c r="B2" s="344" t="s">
        <v>0</v>
      </c>
      <c r="C2" s="344"/>
      <c r="D2" s="344"/>
      <c r="E2" s="344"/>
      <c r="F2" s="344"/>
    </row>
    <row r="3" spans="1:8" ht="17.25" customHeight="1">
      <c r="B3" s="345" t="s">
        <v>1</v>
      </c>
      <c r="C3" s="345"/>
      <c r="D3" s="2"/>
      <c r="E3" s="3"/>
      <c r="F3" s="3"/>
    </row>
    <row r="4" spans="1:8" ht="12.75" customHeight="1">
      <c r="A4" t="s">
        <v>2</v>
      </c>
      <c r="B4" s="346" t="s">
        <v>148</v>
      </c>
      <c r="C4" s="346"/>
      <c r="D4" s="346"/>
      <c r="E4" s="346"/>
      <c r="F4" s="346"/>
      <c r="G4" s="346"/>
      <c r="H4" s="346"/>
    </row>
    <row r="5" spans="1:8" ht="37.5" customHeight="1">
      <c r="B5" s="346"/>
      <c r="C5" s="346"/>
      <c r="D5" s="346"/>
      <c r="E5" s="346"/>
      <c r="F5" s="346"/>
      <c r="G5" s="346"/>
      <c r="H5" s="346"/>
    </row>
    <row r="6" spans="1:8" ht="13.5" customHeight="1">
      <c r="B6" s="4"/>
      <c r="C6" s="4"/>
      <c r="D6" s="4"/>
    </row>
    <row r="7" spans="1:8" ht="16.5" thickBot="1">
      <c r="B7" s="5"/>
      <c r="C7" s="5" t="s">
        <v>3</v>
      </c>
      <c r="D7" s="6" t="s">
        <v>4</v>
      </c>
      <c r="E7" s="7">
        <v>42005</v>
      </c>
      <c r="F7" s="8" t="s">
        <v>5</v>
      </c>
      <c r="G7" s="9">
        <v>42094</v>
      </c>
      <c r="H7" s="10"/>
    </row>
    <row r="8" spans="1:8" ht="15.75">
      <c r="B8" s="5"/>
      <c r="C8" s="5"/>
      <c r="D8" s="5"/>
      <c r="G8" s="10"/>
      <c r="H8" s="10"/>
    </row>
    <row r="9" spans="1:8" ht="30.75" customHeight="1">
      <c r="B9" s="11"/>
      <c r="C9" s="351" t="s">
        <v>190</v>
      </c>
      <c r="D9" s="351"/>
      <c r="E9" s="351"/>
      <c r="F9" s="351"/>
      <c r="G9" s="351"/>
      <c r="H9" s="12"/>
    </row>
    <row r="10" spans="1:8" ht="12.75" customHeight="1" thickBot="1">
      <c r="B10" s="11"/>
      <c r="C10" s="12"/>
      <c r="D10" s="12"/>
      <c r="E10" s="12"/>
      <c r="F10" s="12"/>
      <c r="G10" s="12"/>
      <c r="H10" s="12"/>
    </row>
    <row r="11" spans="1:8" ht="12.75" customHeight="1" thickBot="1">
      <c r="B11" s="13"/>
      <c r="C11" s="357"/>
      <c r="D11" s="358"/>
      <c r="E11" s="14" t="s">
        <v>6</v>
      </c>
      <c r="F11" s="14" t="s">
        <v>7</v>
      </c>
      <c r="G11" s="15" t="s">
        <v>8</v>
      </c>
      <c r="H11" s="16" t="s">
        <v>9</v>
      </c>
    </row>
    <row r="12" spans="1:8">
      <c r="B12" s="61" t="s">
        <v>10</v>
      </c>
      <c r="C12" s="356" t="s">
        <v>11</v>
      </c>
      <c r="D12" s="356"/>
      <c r="E12" s="62">
        <v>1</v>
      </c>
      <c r="F12" s="62">
        <v>2</v>
      </c>
      <c r="G12" s="62">
        <v>3</v>
      </c>
      <c r="H12" s="63">
        <v>4</v>
      </c>
    </row>
    <row r="13" spans="1:8" ht="15">
      <c r="B13" s="64" t="s">
        <v>12</v>
      </c>
      <c r="C13" s="347" t="s">
        <v>13</v>
      </c>
      <c r="D13" s="347"/>
      <c r="E13" s="65">
        <v>13</v>
      </c>
      <c r="F13" s="65">
        <v>41</v>
      </c>
      <c r="G13" s="65">
        <v>15</v>
      </c>
      <c r="H13" s="66">
        <f t="shared" ref="H13:H18" si="0">SUM(E13:G13)</f>
        <v>69</v>
      </c>
    </row>
    <row r="14" spans="1:8" ht="15">
      <c r="B14" s="64" t="s">
        <v>14</v>
      </c>
      <c r="C14" s="347" t="s">
        <v>147</v>
      </c>
      <c r="D14" s="347"/>
      <c r="E14" s="65">
        <v>3</v>
      </c>
      <c r="F14" s="65">
        <v>10</v>
      </c>
      <c r="G14" s="65">
        <v>5</v>
      </c>
      <c r="H14" s="67">
        <f t="shared" si="0"/>
        <v>18</v>
      </c>
    </row>
    <row r="15" spans="1:8" ht="15">
      <c r="B15" s="64" t="s">
        <v>15</v>
      </c>
      <c r="C15" s="347" t="s">
        <v>16</v>
      </c>
      <c r="D15" s="347"/>
      <c r="E15" s="65">
        <v>0</v>
      </c>
      <c r="F15" s="65">
        <v>3</v>
      </c>
      <c r="G15" s="68">
        <v>2</v>
      </c>
      <c r="H15" s="67">
        <f t="shared" si="0"/>
        <v>5</v>
      </c>
    </row>
    <row r="16" spans="1:8" ht="15">
      <c r="B16" s="64" t="s">
        <v>17</v>
      </c>
      <c r="C16" s="60" t="s">
        <v>123</v>
      </c>
      <c r="D16" s="60"/>
      <c r="E16" s="65">
        <v>1</v>
      </c>
      <c r="F16" s="65">
        <v>1</v>
      </c>
      <c r="G16" s="68">
        <v>0</v>
      </c>
      <c r="H16" s="67">
        <f t="shared" si="0"/>
        <v>2</v>
      </c>
    </row>
    <row r="17" spans="2:8" ht="15">
      <c r="B17" s="64" t="s">
        <v>19</v>
      </c>
      <c r="C17" s="347" t="s">
        <v>18</v>
      </c>
      <c r="D17" s="347"/>
      <c r="E17" s="65">
        <v>5</v>
      </c>
      <c r="F17" s="65">
        <v>17</v>
      </c>
      <c r="G17" s="65">
        <v>6</v>
      </c>
      <c r="H17" s="67">
        <f t="shared" si="0"/>
        <v>28</v>
      </c>
    </row>
    <row r="18" spans="2:8" ht="15">
      <c r="B18" s="349" t="s">
        <v>20</v>
      </c>
      <c r="C18" s="347" t="s">
        <v>149</v>
      </c>
      <c r="D18" s="347"/>
      <c r="E18" s="65">
        <v>5</v>
      </c>
      <c r="F18" s="65">
        <v>11</v>
      </c>
      <c r="G18" s="65">
        <v>2</v>
      </c>
      <c r="H18" s="67">
        <f t="shared" si="0"/>
        <v>18</v>
      </c>
    </row>
    <row r="19" spans="2:8" ht="15">
      <c r="B19" s="349"/>
      <c r="C19" s="350" t="s">
        <v>151</v>
      </c>
      <c r="D19" s="350"/>
      <c r="E19" s="70">
        <f>IF((E17+E18)=0,0,E18/(E17+E18))</f>
        <v>0.5</v>
      </c>
      <c r="F19" s="70">
        <f>IF((F17+F18)=0,0,F18/(F17+F18))</f>
        <v>0.39285714285714285</v>
      </c>
      <c r="G19" s="70">
        <f>IF((G17+G18)=0,0,G18/(G17+G18))</f>
        <v>0.25</v>
      </c>
      <c r="H19" s="71">
        <f>IF((H17+H18)=0,0,H18/(H17+H18))</f>
        <v>0.39130434782608697</v>
      </c>
    </row>
    <row r="20" spans="2:8" ht="30" customHeight="1">
      <c r="B20" s="69" t="s">
        <v>95</v>
      </c>
      <c r="C20" s="348" t="s">
        <v>150</v>
      </c>
      <c r="D20" s="348"/>
      <c r="E20" s="72">
        <v>8</v>
      </c>
      <c r="F20" s="72">
        <v>15</v>
      </c>
      <c r="G20" s="72">
        <v>2</v>
      </c>
      <c r="H20" s="67">
        <f>E20+F20+G20</f>
        <v>25</v>
      </c>
    </row>
    <row r="21" spans="2:8" ht="15">
      <c r="B21" s="349" t="s">
        <v>96</v>
      </c>
      <c r="C21" s="347" t="s">
        <v>21</v>
      </c>
      <c r="D21" s="347"/>
      <c r="E21" s="65">
        <v>7</v>
      </c>
      <c r="F21" s="65">
        <v>11</v>
      </c>
      <c r="G21" s="65">
        <v>2</v>
      </c>
      <c r="H21" s="67">
        <f>E21+F21+G21</f>
        <v>20</v>
      </c>
    </row>
    <row r="22" spans="2:8" ht="30" customHeight="1">
      <c r="B22" s="349"/>
      <c r="C22" s="352" t="s">
        <v>151</v>
      </c>
      <c r="D22" s="352"/>
      <c r="E22" s="70">
        <f>IF((E13-E14)=0,0,E21/(E13-E14))</f>
        <v>0.7</v>
      </c>
      <c r="F22" s="70">
        <f>IF((F13-F14)=0,0,F21/(F13-F14))</f>
        <v>0.35483870967741937</v>
      </c>
      <c r="G22" s="70">
        <f>IF((G13-G14)=0,0,G21/(G13-G14))</f>
        <v>0.2</v>
      </c>
      <c r="H22" s="71">
        <f>IF((H13-H14)=0,0,H21/(H13-H14))</f>
        <v>0.39215686274509803</v>
      </c>
    </row>
    <row r="23" spans="2:8" ht="30" customHeight="1">
      <c r="B23" s="64" t="s">
        <v>152</v>
      </c>
      <c r="C23" s="347" t="s">
        <v>23</v>
      </c>
      <c r="D23" s="347"/>
      <c r="E23" s="73">
        <f>SUM(E25:E30)</f>
        <v>8</v>
      </c>
      <c r="F23" s="73">
        <f>SUM(F25:F30)</f>
        <v>15</v>
      </c>
      <c r="G23" s="73">
        <f>SUM(G25:G30)</f>
        <v>2</v>
      </c>
      <c r="H23" s="67">
        <f>E23+F23+G23</f>
        <v>25</v>
      </c>
    </row>
    <row r="24" spans="2:8" ht="15">
      <c r="B24" s="353" t="s">
        <v>24</v>
      </c>
      <c r="C24" s="354"/>
      <c r="D24" s="354"/>
      <c r="E24" s="354"/>
      <c r="F24" s="354"/>
      <c r="G24" s="354"/>
      <c r="H24" s="355"/>
    </row>
    <row r="25" spans="2:8" ht="15" customHeight="1">
      <c r="B25" s="76" t="s">
        <v>157</v>
      </c>
      <c r="C25" s="364" t="s">
        <v>153</v>
      </c>
      <c r="D25" s="364"/>
      <c r="E25" s="78">
        <v>0</v>
      </c>
      <c r="F25" s="78">
        <v>0</v>
      </c>
      <c r="G25" s="78">
        <v>0</v>
      </c>
      <c r="H25" s="66">
        <f t="shared" ref="H25:H30" si="1">E25+F25+G25</f>
        <v>0</v>
      </c>
    </row>
    <row r="26" spans="2:8" ht="15">
      <c r="B26" s="76" t="s">
        <v>158</v>
      </c>
      <c r="C26" s="365" t="s">
        <v>154</v>
      </c>
      <c r="D26" s="365"/>
      <c r="E26" s="78">
        <v>0</v>
      </c>
      <c r="F26" s="78">
        <v>0</v>
      </c>
      <c r="G26" s="78">
        <v>0</v>
      </c>
      <c r="H26" s="67">
        <f t="shared" si="1"/>
        <v>0</v>
      </c>
    </row>
    <row r="27" spans="2:8" ht="15">
      <c r="B27" s="76" t="s">
        <v>159</v>
      </c>
      <c r="C27" s="365" t="s">
        <v>155</v>
      </c>
      <c r="D27" s="365"/>
      <c r="E27" s="78">
        <v>2</v>
      </c>
      <c r="F27" s="78">
        <v>4</v>
      </c>
      <c r="G27" s="78">
        <v>0</v>
      </c>
      <c r="H27" s="67">
        <f t="shared" si="1"/>
        <v>6</v>
      </c>
    </row>
    <row r="28" spans="2:8" ht="51" customHeight="1">
      <c r="B28" s="76" t="s">
        <v>160</v>
      </c>
      <c r="C28" s="361" t="s">
        <v>198</v>
      </c>
      <c r="D28" s="362"/>
      <c r="E28" s="79">
        <v>4</v>
      </c>
      <c r="F28" s="79">
        <v>6</v>
      </c>
      <c r="G28" s="79">
        <v>2</v>
      </c>
      <c r="H28" s="74">
        <f t="shared" si="1"/>
        <v>12</v>
      </c>
    </row>
    <row r="29" spans="2:8" ht="26.25" customHeight="1">
      <c r="B29" s="76" t="s">
        <v>161</v>
      </c>
      <c r="C29" s="360" t="s">
        <v>156</v>
      </c>
      <c r="D29" s="360"/>
      <c r="E29" s="78">
        <v>0</v>
      </c>
      <c r="F29" s="78">
        <v>1</v>
      </c>
      <c r="G29" s="78">
        <v>0</v>
      </c>
      <c r="H29" s="74">
        <f t="shared" si="1"/>
        <v>1</v>
      </c>
    </row>
    <row r="30" spans="2:8" ht="28.5" customHeight="1" thickBot="1">
      <c r="B30" s="77" t="s">
        <v>162</v>
      </c>
      <c r="C30" s="363" t="s">
        <v>25</v>
      </c>
      <c r="D30" s="363"/>
      <c r="E30" s="80">
        <v>2</v>
      </c>
      <c r="F30" s="80">
        <v>4</v>
      </c>
      <c r="G30" s="80">
        <v>0</v>
      </c>
      <c r="H30" s="75">
        <f t="shared" si="1"/>
        <v>6</v>
      </c>
    </row>
    <row r="31" spans="2:8" ht="30.75" customHeight="1" thickTop="1">
      <c r="B31" s="11"/>
      <c r="C31" s="12"/>
      <c r="D31" s="12"/>
      <c r="E31" s="12"/>
      <c r="F31" s="12"/>
      <c r="G31" s="12"/>
      <c r="H31" s="12"/>
    </row>
    <row r="32" spans="2:8" ht="13.5" customHeight="1">
      <c r="B32" s="11"/>
      <c r="C32" s="12"/>
      <c r="D32" s="12"/>
      <c r="E32" s="12"/>
      <c r="F32" s="12"/>
      <c r="G32" s="12"/>
      <c r="H32" s="12"/>
    </row>
    <row r="33" spans="2:7" ht="13.5" customHeight="1"/>
    <row r="34" spans="2:7">
      <c r="B34" s="17"/>
    </row>
    <row r="35" spans="2:7">
      <c r="B35" s="18"/>
      <c r="C35" s="359"/>
      <c r="D35" s="359"/>
      <c r="E35" s="359"/>
      <c r="F35" s="359"/>
      <c r="G35" s="359"/>
    </row>
    <row r="36" spans="2:7">
      <c r="B36" s="18"/>
      <c r="C36" s="359"/>
      <c r="D36" s="359"/>
      <c r="E36" s="359"/>
      <c r="F36" s="359"/>
      <c r="G36" s="359"/>
    </row>
    <row r="37" spans="2:7" ht="26.25" customHeight="1"/>
    <row r="39" spans="2:7" ht="25.5" customHeight="1"/>
    <row r="40" spans="2:7" ht="12.75" customHeight="1"/>
  </sheetData>
  <sheetProtection selectLockedCells="1"/>
  <customSheetViews>
    <customSheetView guid="{0FE12176-AFB9-4DD1-AAC7-5D3D5349C621}" scale="75" fitToPage="1" topLeftCell="A25">
      <selection activeCell="E13" sqref="E13"/>
      <pageMargins left="0.4" right="0.74791666666666667" top="0.2902777777777778" bottom="0.27986111111111112" header="0.2902777777777778" footer="0.51180555555555551"/>
      <pageSetup paperSize="9" firstPageNumber="42" orientation="landscape" useFirstPageNumber="1" horizontalDpi="300" verticalDpi="300"/>
      <headerFooter alignWithMargins="0">
        <oddHeader xml:space="preserve">&amp;C&amp;20 </oddHeader>
      </headerFooter>
    </customSheetView>
  </customSheetViews>
  <mergeCells count="28">
    <mergeCell ref="C25:D25"/>
    <mergeCell ref="C26:D26"/>
    <mergeCell ref="C27:D27"/>
    <mergeCell ref="C35:G35"/>
    <mergeCell ref="C36:G36"/>
    <mergeCell ref="C29:D29"/>
    <mergeCell ref="C28:D28"/>
    <mergeCell ref="C30:D30"/>
    <mergeCell ref="B21:B22"/>
    <mergeCell ref="C21:D21"/>
    <mergeCell ref="C22:D22"/>
    <mergeCell ref="C23:D23"/>
    <mergeCell ref="B24:H24"/>
    <mergeCell ref="C20:D20"/>
    <mergeCell ref="B18:B19"/>
    <mergeCell ref="C18:D18"/>
    <mergeCell ref="C19:D19"/>
    <mergeCell ref="C9:G9"/>
    <mergeCell ref="C13:D13"/>
    <mergeCell ref="C14:D14"/>
    <mergeCell ref="C15:D15"/>
    <mergeCell ref="C12:D12"/>
    <mergeCell ref="C11:D11"/>
    <mergeCell ref="C1:E1"/>
    <mergeCell ref="B2:F2"/>
    <mergeCell ref="B3:C3"/>
    <mergeCell ref="B4:H5"/>
    <mergeCell ref="C17:D17"/>
  </mergeCells>
  <phoneticPr fontId="0" type="noConversion"/>
  <pageMargins left="0.4" right="0.74791666666666667" top="0.2902777777777778" bottom="0.27986111111111112" header="0.2902777777777778" footer="0.51180555555555551"/>
  <pageSetup paperSize="9" scale="81" firstPageNumber="42" orientation="landscape" useFirstPageNumber="1" horizontalDpi="300" verticalDpi="300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"/>
  <sheetViews>
    <sheetView zoomScale="70" zoomScaleNormal="70" zoomScaleSheetLayoutView="75" workbookViewId="0">
      <selection activeCell="I21" sqref="I21"/>
    </sheetView>
  </sheetViews>
  <sheetFormatPr defaultRowHeight="12.75"/>
  <cols>
    <col min="1" max="1" width="0.85546875" customWidth="1"/>
    <col min="2" max="2" width="9.5703125" style="19" customWidth="1"/>
    <col min="3" max="3" width="71.7109375" customWidth="1"/>
    <col min="4" max="4" width="34" customWidth="1"/>
    <col min="5" max="5" width="17.85546875" customWidth="1"/>
    <col min="6" max="17" width="6" customWidth="1"/>
    <col min="18" max="18" width="10.28515625" customWidth="1"/>
  </cols>
  <sheetData>
    <row r="1" spans="2:18" ht="24" customHeight="1" thickBot="1">
      <c r="B1" s="121"/>
      <c r="C1" s="122"/>
      <c r="D1" s="366" t="s">
        <v>214</v>
      </c>
      <c r="E1" s="366"/>
      <c r="F1" s="366"/>
      <c r="G1" s="366"/>
      <c r="H1" s="366"/>
      <c r="I1" s="366"/>
      <c r="J1" s="366"/>
      <c r="K1" s="366"/>
      <c r="L1" s="366"/>
      <c r="M1" s="366"/>
      <c r="N1" s="366"/>
      <c r="O1" s="366"/>
      <c r="P1" s="366"/>
      <c r="Q1" s="366"/>
    </row>
    <row r="2" spans="2:18" ht="18" customHeight="1">
      <c r="B2" s="367" t="s">
        <v>27</v>
      </c>
      <c r="C2" s="367"/>
      <c r="D2" s="368" t="s">
        <v>28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10"/>
    </row>
    <row r="3" spans="2:18" ht="31.5" customHeight="1" thickBot="1">
      <c r="B3" s="121"/>
      <c r="C3" s="369" t="s">
        <v>29</v>
      </c>
      <c r="D3" s="369"/>
      <c r="E3" s="369"/>
      <c r="F3" s="123" t="s">
        <v>30</v>
      </c>
      <c r="G3" s="123"/>
      <c r="H3" s="370">
        <f>'1.Жалобы'!E7</f>
        <v>42005</v>
      </c>
      <c r="I3" s="370"/>
      <c r="J3" s="370"/>
      <c r="K3" s="123" t="s">
        <v>5</v>
      </c>
      <c r="L3" s="370">
        <f>'1.Жалобы'!G7</f>
        <v>42094</v>
      </c>
      <c r="M3" s="370"/>
      <c r="N3" s="370"/>
      <c r="O3" s="122"/>
      <c r="P3" s="122"/>
      <c r="Q3" s="122"/>
    </row>
    <row r="4" spans="2:18" ht="13.5" thickBot="1"/>
    <row r="5" spans="2:18" ht="15" customHeight="1" thickBot="1">
      <c r="B5" s="382"/>
      <c r="C5" s="385"/>
      <c r="D5" s="386"/>
      <c r="E5" s="391" t="s">
        <v>196</v>
      </c>
      <c r="F5" s="375" t="s">
        <v>31</v>
      </c>
      <c r="G5" s="375"/>
      <c r="H5" s="375"/>
      <c r="I5" s="375"/>
      <c r="J5" s="375"/>
      <c r="K5" s="375"/>
      <c r="L5" s="375"/>
      <c r="M5" s="375"/>
      <c r="N5" s="375"/>
      <c r="O5" s="375" t="s">
        <v>32</v>
      </c>
      <c r="P5" s="375"/>
      <c r="Q5" s="375"/>
      <c r="R5" s="398" t="s">
        <v>33</v>
      </c>
    </row>
    <row r="6" spans="2:18" ht="15" thickBot="1">
      <c r="B6" s="383"/>
      <c r="C6" s="387"/>
      <c r="D6" s="388"/>
      <c r="E6" s="391"/>
      <c r="F6" s="375" t="s">
        <v>34</v>
      </c>
      <c r="G6" s="375"/>
      <c r="H6" s="375"/>
      <c r="I6" s="375" t="s">
        <v>197</v>
      </c>
      <c r="J6" s="375"/>
      <c r="K6" s="375"/>
      <c r="L6" s="375" t="s">
        <v>22</v>
      </c>
      <c r="M6" s="375"/>
      <c r="N6" s="375"/>
      <c r="O6" s="375"/>
      <c r="P6" s="375"/>
      <c r="Q6" s="375"/>
      <c r="R6" s="398"/>
    </row>
    <row r="7" spans="2:18" ht="12.75" customHeight="1" thickBot="1">
      <c r="B7" s="384"/>
      <c r="C7" s="389"/>
      <c r="D7" s="390"/>
      <c r="E7" s="128" t="s">
        <v>6</v>
      </c>
      <c r="F7" s="126" t="s">
        <v>6</v>
      </c>
      <c r="G7" s="126" t="s">
        <v>7</v>
      </c>
      <c r="H7" s="126" t="s">
        <v>8</v>
      </c>
      <c r="I7" s="126" t="s">
        <v>6</v>
      </c>
      <c r="J7" s="126" t="s">
        <v>7</v>
      </c>
      <c r="K7" s="126" t="s">
        <v>8</v>
      </c>
      <c r="L7" s="126" t="s">
        <v>6</v>
      </c>
      <c r="M7" s="126" t="s">
        <v>7</v>
      </c>
      <c r="N7" s="126" t="s">
        <v>8</v>
      </c>
      <c r="O7" s="126" t="s">
        <v>6</v>
      </c>
      <c r="P7" s="126" t="s">
        <v>7</v>
      </c>
      <c r="Q7" s="126" t="s">
        <v>8</v>
      </c>
      <c r="R7" s="398"/>
    </row>
    <row r="8" spans="2:18" ht="15" thickBot="1">
      <c r="B8" s="86" t="s">
        <v>10</v>
      </c>
      <c r="C8" s="371" t="s">
        <v>11</v>
      </c>
      <c r="D8" s="372"/>
      <c r="E8" s="128">
        <v>1</v>
      </c>
      <c r="F8" s="126">
        <v>2</v>
      </c>
      <c r="G8" s="126">
        <v>3</v>
      </c>
      <c r="H8" s="126">
        <v>4</v>
      </c>
      <c r="I8" s="126">
        <v>5</v>
      </c>
      <c r="J8" s="126">
        <v>6</v>
      </c>
      <c r="K8" s="126">
        <v>7</v>
      </c>
      <c r="L8" s="126">
        <v>8</v>
      </c>
      <c r="M8" s="126">
        <v>9</v>
      </c>
      <c r="N8" s="126">
        <v>10</v>
      </c>
      <c r="O8" s="126">
        <v>11</v>
      </c>
      <c r="P8" s="126">
        <v>12</v>
      </c>
      <c r="Q8" s="126">
        <v>13</v>
      </c>
      <c r="R8" s="127">
        <v>14</v>
      </c>
    </row>
    <row r="9" spans="2:18" ht="15.75" thickBot="1">
      <c r="B9" s="81">
        <v>1</v>
      </c>
      <c r="C9" s="380" t="s">
        <v>163</v>
      </c>
      <c r="D9" s="381"/>
      <c r="E9" s="87">
        <v>0</v>
      </c>
      <c r="F9" s="88">
        <v>0</v>
      </c>
      <c r="G9" s="89">
        <v>0</v>
      </c>
      <c r="H9" s="89">
        <v>0</v>
      </c>
      <c r="I9" s="89">
        <v>31</v>
      </c>
      <c r="J9" s="89">
        <v>5</v>
      </c>
      <c r="K9" s="90">
        <v>0</v>
      </c>
      <c r="L9" s="124">
        <f t="shared" ref="L9:N13" si="0">F9+I9</f>
        <v>31</v>
      </c>
      <c r="M9" s="125">
        <f t="shared" si="0"/>
        <v>5</v>
      </c>
      <c r="N9" s="124">
        <f t="shared" si="0"/>
        <v>0</v>
      </c>
      <c r="O9" s="124">
        <f>E9+F9+I9</f>
        <v>31</v>
      </c>
      <c r="P9" s="124">
        <f t="shared" ref="P9:Q13" si="1">G9+J9</f>
        <v>5</v>
      </c>
      <c r="Q9" s="124">
        <f t="shared" si="1"/>
        <v>0</v>
      </c>
      <c r="R9" s="124">
        <f>O9+P9+Q9</f>
        <v>36</v>
      </c>
    </row>
    <row r="10" spans="2:18" ht="15.75" thickBot="1">
      <c r="B10" s="82" t="s">
        <v>14</v>
      </c>
      <c r="C10" s="376" t="s">
        <v>21</v>
      </c>
      <c r="D10" s="377"/>
      <c r="E10" s="92">
        <v>0</v>
      </c>
      <c r="F10" s="93">
        <v>0</v>
      </c>
      <c r="G10" s="94">
        <v>0</v>
      </c>
      <c r="H10" s="94">
        <v>0</v>
      </c>
      <c r="I10" s="94">
        <v>0</v>
      </c>
      <c r="J10" s="94">
        <v>2</v>
      </c>
      <c r="K10" s="95">
        <v>0</v>
      </c>
      <c r="L10" s="124">
        <f t="shared" si="0"/>
        <v>0</v>
      </c>
      <c r="M10" s="125">
        <f t="shared" si="0"/>
        <v>2</v>
      </c>
      <c r="N10" s="124">
        <f t="shared" si="0"/>
        <v>0</v>
      </c>
      <c r="O10" s="124">
        <f>E10+F10+I10</f>
        <v>0</v>
      </c>
      <c r="P10" s="124">
        <f t="shared" si="1"/>
        <v>2</v>
      </c>
      <c r="Q10" s="124">
        <f t="shared" si="1"/>
        <v>0</v>
      </c>
      <c r="R10" s="124">
        <f>O10+P10+Q10</f>
        <v>2</v>
      </c>
    </row>
    <row r="11" spans="2:18" ht="15.75" thickBot="1">
      <c r="B11" s="81">
        <v>3</v>
      </c>
      <c r="C11" s="83" t="s">
        <v>173</v>
      </c>
      <c r="D11" s="84"/>
      <c r="E11" s="96">
        <v>0</v>
      </c>
      <c r="F11" s="97">
        <v>0</v>
      </c>
      <c r="G11" s="98">
        <v>0</v>
      </c>
      <c r="H11" s="98">
        <v>0</v>
      </c>
      <c r="I11" s="98">
        <v>0</v>
      </c>
      <c r="J11" s="98">
        <v>3</v>
      </c>
      <c r="K11" s="99">
        <v>0</v>
      </c>
      <c r="L11" s="124">
        <f t="shared" si="0"/>
        <v>0</v>
      </c>
      <c r="M11" s="125">
        <f t="shared" si="0"/>
        <v>3</v>
      </c>
      <c r="N11" s="124">
        <f t="shared" si="0"/>
        <v>0</v>
      </c>
      <c r="O11" s="124">
        <f>E11+F11+I11</f>
        <v>0</v>
      </c>
      <c r="P11" s="124">
        <f t="shared" si="1"/>
        <v>3</v>
      </c>
      <c r="Q11" s="124">
        <f t="shared" si="1"/>
        <v>0</v>
      </c>
      <c r="R11" s="124">
        <f>O11+P11+Q11</f>
        <v>3</v>
      </c>
    </row>
    <row r="12" spans="2:18" ht="15.75" thickBot="1">
      <c r="B12" s="82" t="s">
        <v>17</v>
      </c>
      <c r="C12" s="376" t="s">
        <v>187</v>
      </c>
      <c r="D12" s="377"/>
      <c r="E12" s="92">
        <v>0</v>
      </c>
      <c r="F12" s="93">
        <v>0</v>
      </c>
      <c r="G12" s="94">
        <v>0</v>
      </c>
      <c r="H12" s="94">
        <v>0</v>
      </c>
      <c r="I12" s="94">
        <v>31</v>
      </c>
      <c r="J12" s="94">
        <v>5</v>
      </c>
      <c r="K12" s="95">
        <v>0</v>
      </c>
      <c r="L12" s="124">
        <f t="shared" si="0"/>
        <v>31</v>
      </c>
      <c r="M12" s="125">
        <f t="shared" si="0"/>
        <v>5</v>
      </c>
      <c r="N12" s="124">
        <f t="shared" si="0"/>
        <v>0</v>
      </c>
      <c r="O12" s="124">
        <f>E12+F12+I12</f>
        <v>31</v>
      </c>
      <c r="P12" s="124">
        <f t="shared" si="1"/>
        <v>5</v>
      </c>
      <c r="Q12" s="124">
        <f t="shared" si="1"/>
        <v>0</v>
      </c>
      <c r="R12" s="124">
        <f>O12+P12+Q12</f>
        <v>36</v>
      </c>
    </row>
    <row r="13" spans="2:18" ht="30.75" customHeight="1" thickBot="1">
      <c r="B13" s="396" t="s">
        <v>19</v>
      </c>
      <c r="C13" s="376" t="s">
        <v>164</v>
      </c>
      <c r="D13" s="377"/>
      <c r="E13" s="92">
        <v>0</v>
      </c>
      <c r="F13" s="93">
        <v>0</v>
      </c>
      <c r="G13" s="94">
        <v>0</v>
      </c>
      <c r="H13" s="94">
        <v>0</v>
      </c>
      <c r="I13" s="94">
        <v>10</v>
      </c>
      <c r="J13" s="94">
        <v>2</v>
      </c>
      <c r="K13" s="95">
        <v>0</v>
      </c>
      <c r="L13" s="124">
        <f t="shared" si="0"/>
        <v>10</v>
      </c>
      <c r="M13" s="125">
        <f t="shared" si="0"/>
        <v>2</v>
      </c>
      <c r="N13" s="124">
        <f t="shared" si="0"/>
        <v>0</v>
      </c>
      <c r="O13" s="124">
        <f>E13+F13+I13</f>
        <v>10</v>
      </c>
      <c r="P13" s="124">
        <f t="shared" si="1"/>
        <v>2</v>
      </c>
      <c r="Q13" s="124">
        <f t="shared" si="1"/>
        <v>0</v>
      </c>
      <c r="R13" s="124">
        <f>O13+P13+Q13</f>
        <v>12</v>
      </c>
    </row>
    <row r="14" spans="2:18" ht="26.25" customHeight="1" thickBot="1">
      <c r="B14" s="397"/>
      <c r="C14" s="378" t="s">
        <v>165</v>
      </c>
      <c r="D14" s="379"/>
      <c r="E14" s="100">
        <f t="shared" ref="E14:R14" si="2">IF(E12=0,0,E13/E12)</f>
        <v>0</v>
      </c>
      <c r="F14" s="101">
        <f t="shared" si="2"/>
        <v>0</v>
      </c>
      <c r="G14" s="102">
        <f t="shared" si="2"/>
        <v>0</v>
      </c>
      <c r="H14" s="102">
        <f t="shared" si="2"/>
        <v>0</v>
      </c>
      <c r="I14" s="102">
        <f t="shared" si="2"/>
        <v>0.32258064516129031</v>
      </c>
      <c r="J14" s="102">
        <f t="shared" si="2"/>
        <v>0.4</v>
      </c>
      <c r="K14" s="103">
        <f t="shared" si="2"/>
        <v>0</v>
      </c>
      <c r="L14" s="100">
        <f t="shared" si="2"/>
        <v>0.32258064516129031</v>
      </c>
      <c r="M14" s="100">
        <f t="shared" si="2"/>
        <v>0.4</v>
      </c>
      <c r="N14" s="100">
        <f t="shared" si="2"/>
        <v>0</v>
      </c>
      <c r="O14" s="100">
        <f t="shared" si="2"/>
        <v>0.32258064516129031</v>
      </c>
      <c r="P14" s="100">
        <f t="shared" si="2"/>
        <v>0.4</v>
      </c>
      <c r="Q14" s="100">
        <f t="shared" si="2"/>
        <v>0</v>
      </c>
      <c r="R14" s="100">
        <f t="shared" si="2"/>
        <v>0.33333333333333331</v>
      </c>
    </row>
    <row r="15" spans="2:18" ht="15.75" thickBot="1">
      <c r="B15" s="85">
        <v>6</v>
      </c>
      <c r="C15" s="376" t="s">
        <v>35</v>
      </c>
      <c r="D15" s="392"/>
      <c r="E15" s="91">
        <f t="shared" ref="E15:K15" si="3">SUM(E17:E22)</f>
        <v>0</v>
      </c>
      <c r="F15" s="91">
        <f t="shared" si="3"/>
        <v>0</v>
      </c>
      <c r="G15" s="91">
        <f t="shared" si="3"/>
        <v>0</v>
      </c>
      <c r="H15" s="91">
        <f t="shared" si="3"/>
        <v>0</v>
      </c>
      <c r="I15" s="91">
        <f t="shared" si="3"/>
        <v>10</v>
      </c>
      <c r="J15" s="91">
        <f t="shared" si="3"/>
        <v>2</v>
      </c>
      <c r="K15" s="91">
        <f t="shared" si="3"/>
        <v>0</v>
      </c>
      <c r="L15" s="124">
        <f>F15+I15</f>
        <v>10</v>
      </c>
      <c r="M15" s="124">
        <f>G15+J15</f>
        <v>2</v>
      </c>
      <c r="N15" s="124">
        <f>H15+K15</f>
        <v>0</v>
      </c>
      <c r="O15" s="124">
        <f>E15+F15+I15</f>
        <v>10</v>
      </c>
      <c r="P15" s="124">
        <f>G15+J15</f>
        <v>2</v>
      </c>
      <c r="Q15" s="124">
        <f>H15+K15</f>
        <v>0</v>
      </c>
      <c r="R15" s="124">
        <f>O15+P15+Q15</f>
        <v>12</v>
      </c>
    </row>
    <row r="16" spans="2:18" ht="15.75" thickBot="1">
      <c r="B16" s="393" t="s">
        <v>24</v>
      </c>
      <c r="C16" s="394"/>
      <c r="D16" s="394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4"/>
      <c r="R16" s="395"/>
    </row>
    <row r="17" spans="2:23" ht="14.25" customHeight="1" thickBot="1">
      <c r="B17" s="76" t="s">
        <v>166</v>
      </c>
      <c r="C17" s="404" t="s">
        <v>153</v>
      </c>
      <c r="D17" s="405"/>
      <c r="E17" s="104">
        <v>0</v>
      </c>
      <c r="F17" s="105">
        <v>0</v>
      </c>
      <c r="G17" s="106">
        <v>0</v>
      </c>
      <c r="H17" s="106">
        <v>0</v>
      </c>
      <c r="I17" s="106">
        <v>0</v>
      </c>
      <c r="J17" s="106">
        <v>0</v>
      </c>
      <c r="K17" s="107">
        <v>0</v>
      </c>
      <c r="L17" s="124">
        <f t="shared" ref="L17:L22" si="4">F17+I17</f>
        <v>0</v>
      </c>
      <c r="M17" s="124">
        <f t="shared" ref="M17:M22" si="5">G17+J17</f>
        <v>0</v>
      </c>
      <c r="N17" s="124">
        <f t="shared" ref="N17:N22" si="6">H17+K17</f>
        <v>0</v>
      </c>
      <c r="O17" s="124">
        <f t="shared" ref="O17:O22" si="7">E17+F17+I17</f>
        <v>0</v>
      </c>
      <c r="P17" s="124">
        <f t="shared" ref="P17:P22" si="8">G17+J17</f>
        <v>0</v>
      </c>
      <c r="Q17" s="124">
        <f t="shared" ref="Q17:Q22" si="9">H17+K17</f>
        <v>0</v>
      </c>
      <c r="R17" s="124">
        <f t="shared" ref="R17:R22" si="10">O17+P17+Q17</f>
        <v>0</v>
      </c>
    </row>
    <row r="18" spans="2:23" s="59" customFormat="1" ht="12.75" customHeight="1" thickBot="1">
      <c r="B18" s="76" t="s">
        <v>167</v>
      </c>
      <c r="C18" s="406" t="s">
        <v>154</v>
      </c>
      <c r="D18" s="407"/>
      <c r="E18" s="108">
        <v>0</v>
      </c>
      <c r="F18" s="109">
        <v>0</v>
      </c>
      <c r="G18" s="110">
        <v>0</v>
      </c>
      <c r="H18" s="110">
        <v>0</v>
      </c>
      <c r="I18" s="110">
        <v>0</v>
      </c>
      <c r="J18" s="110">
        <v>0</v>
      </c>
      <c r="K18" s="111">
        <v>0</v>
      </c>
      <c r="L18" s="124">
        <f t="shared" si="4"/>
        <v>0</v>
      </c>
      <c r="M18" s="124">
        <f t="shared" si="5"/>
        <v>0</v>
      </c>
      <c r="N18" s="124">
        <f t="shared" si="6"/>
        <v>0</v>
      </c>
      <c r="O18" s="124">
        <f t="shared" si="7"/>
        <v>0</v>
      </c>
      <c r="P18" s="124">
        <f t="shared" si="8"/>
        <v>0</v>
      </c>
      <c r="Q18" s="124">
        <f t="shared" si="9"/>
        <v>0</v>
      </c>
      <c r="R18" s="124">
        <f t="shared" si="10"/>
        <v>0</v>
      </c>
    </row>
    <row r="19" spans="2:23" ht="15.75" thickBot="1">
      <c r="B19" s="76" t="s">
        <v>168</v>
      </c>
      <c r="C19" s="406" t="s">
        <v>155</v>
      </c>
      <c r="D19" s="407"/>
      <c r="E19" s="112">
        <v>0</v>
      </c>
      <c r="F19" s="109">
        <v>0</v>
      </c>
      <c r="G19" s="110">
        <v>0</v>
      </c>
      <c r="H19" s="110">
        <v>0</v>
      </c>
      <c r="I19" s="110">
        <v>0</v>
      </c>
      <c r="J19" s="110">
        <v>0</v>
      </c>
      <c r="K19" s="111">
        <v>0</v>
      </c>
      <c r="L19" s="124">
        <f t="shared" si="4"/>
        <v>0</v>
      </c>
      <c r="M19" s="124">
        <f t="shared" si="5"/>
        <v>0</v>
      </c>
      <c r="N19" s="124">
        <f t="shared" si="6"/>
        <v>0</v>
      </c>
      <c r="O19" s="124">
        <f t="shared" si="7"/>
        <v>0</v>
      </c>
      <c r="P19" s="124">
        <f t="shared" si="8"/>
        <v>0</v>
      </c>
      <c r="Q19" s="124">
        <f t="shared" si="9"/>
        <v>0</v>
      </c>
      <c r="R19" s="124">
        <f t="shared" si="10"/>
        <v>0</v>
      </c>
    </row>
    <row r="20" spans="2:23" ht="48" customHeight="1" thickBot="1">
      <c r="B20" s="76" t="s">
        <v>169</v>
      </c>
      <c r="C20" s="408" t="s">
        <v>198</v>
      </c>
      <c r="D20" s="409"/>
      <c r="E20" s="112">
        <v>0</v>
      </c>
      <c r="F20" s="109">
        <v>0</v>
      </c>
      <c r="G20" s="110">
        <v>0</v>
      </c>
      <c r="H20" s="110">
        <v>0</v>
      </c>
      <c r="I20" s="110">
        <v>0</v>
      </c>
      <c r="J20" s="110">
        <v>0</v>
      </c>
      <c r="K20" s="111">
        <v>0</v>
      </c>
      <c r="L20" s="124">
        <f t="shared" si="4"/>
        <v>0</v>
      </c>
      <c r="M20" s="124">
        <f t="shared" si="5"/>
        <v>0</v>
      </c>
      <c r="N20" s="124">
        <f t="shared" si="6"/>
        <v>0</v>
      </c>
      <c r="O20" s="124">
        <f t="shared" si="7"/>
        <v>0</v>
      </c>
      <c r="P20" s="124">
        <f t="shared" si="8"/>
        <v>0</v>
      </c>
      <c r="Q20" s="124">
        <f t="shared" si="9"/>
        <v>0</v>
      </c>
      <c r="R20" s="124">
        <f t="shared" si="10"/>
        <v>0</v>
      </c>
    </row>
    <row r="21" spans="2:23" s="20" customFormat="1" ht="28.5" customHeight="1" thickBot="1">
      <c r="B21" s="76" t="s">
        <v>170</v>
      </c>
      <c r="C21" s="373" t="s">
        <v>156</v>
      </c>
      <c r="D21" s="374"/>
      <c r="E21" s="113">
        <v>0</v>
      </c>
      <c r="F21" s="114">
        <v>0</v>
      </c>
      <c r="G21" s="115">
        <v>0</v>
      </c>
      <c r="H21" s="115">
        <v>0</v>
      </c>
      <c r="I21" s="115">
        <v>0</v>
      </c>
      <c r="J21" s="115">
        <v>0</v>
      </c>
      <c r="K21" s="116">
        <v>0</v>
      </c>
      <c r="L21" s="124">
        <f t="shared" si="4"/>
        <v>0</v>
      </c>
      <c r="M21" s="124">
        <f t="shared" si="5"/>
        <v>0</v>
      </c>
      <c r="N21" s="124">
        <f t="shared" si="6"/>
        <v>0</v>
      </c>
      <c r="O21" s="124">
        <f t="shared" si="7"/>
        <v>0</v>
      </c>
      <c r="P21" s="124">
        <f t="shared" si="8"/>
        <v>0</v>
      </c>
      <c r="Q21" s="124">
        <f t="shared" si="9"/>
        <v>0</v>
      </c>
      <c r="R21" s="124">
        <f t="shared" si="10"/>
        <v>0</v>
      </c>
    </row>
    <row r="22" spans="2:23" s="20" customFormat="1" ht="32.25" customHeight="1" thickBot="1">
      <c r="B22" s="76" t="s">
        <v>171</v>
      </c>
      <c r="C22" s="402" t="s">
        <v>172</v>
      </c>
      <c r="D22" s="403"/>
      <c r="E22" s="117">
        <v>0</v>
      </c>
      <c r="F22" s="118">
        <v>0</v>
      </c>
      <c r="G22" s="119">
        <v>0</v>
      </c>
      <c r="H22" s="119">
        <v>0</v>
      </c>
      <c r="I22" s="119">
        <v>10</v>
      </c>
      <c r="J22" s="119">
        <v>2</v>
      </c>
      <c r="K22" s="120">
        <v>0</v>
      </c>
      <c r="L22" s="124">
        <f t="shared" si="4"/>
        <v>10</v>
      </c>
      <c r="M22" s="124">
        <f t="shared" si="5"/>
        <v>2</v>
      </c>
      <c r="N22" s="124">
        <f t="shared" si="6"/>
        <v>0</v>
      </c>
      <c r="O22" s="124">
        <f t="shared" si="7"/>
        <v>10</v>
      </c>
      <c r="P22" s="124">
        <f t="shared" si="8"/>
        <v>2</v>
      </c>
      <c r="Q22" s="124">
        <f t="shared" si="9"/>
        <v>0</v>
      </c>
      <c r="R22" s="124">
        <f t="shared" si="10"/>
        <v>12</v>
      </c>
    </row>
    <row r="23" spans="2:23" ht="13.5" customHeight="1">
      <c r="B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2:23" ht="14.25" customHeight="1">
      <c r="C24" s="23" t="s">
        <v>26</v>
      </c>
      <c r="D24" s="23"/>
    </row>
    <row r="25" spans="2:23" ht="15.75" customHeight="1">
      <c r="B25" s="24" t="s">
        <v>36</v>
      </c>
      <c r="C25" s="399" t="s">
        <v>37</v>
      </c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22"/>
      <c r="S25" s="22"/>
      <c r="T25" s="22"/>
      <c r="U25" s="22"/>
      <c r="V25" s="22"/>
      <c r="W25" s="22"/>
    </row>
    <row r="26" spans="2:23" s="22" customFormat="1" ht="15.75" customHeight="1">
      <c r="B26" s="25" t="s">
        <v>38</v>
      </c>
      <c r="C26" s="400" t="s">
        <v>39</v>
      </c>
      <c r="D26" s="400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1"/>
      <c r="P26" s="401"/>
      <c r="Q26" s="401"/>
    </row>
    <row r="27" spans="2:23" s="22" customFormat="1" ht="15.75" customHeight="1">
      <c r="B27" s="19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23" s="22" customFormat="1" ht="15.75" customHeight="1">
      <c r="B28" s="19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23" s="22" customFormat="1">
      <c r="B29" s="1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23" s="22" customFormat="1">
      <c r="B30" s="19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23" s="22" customFormat="1">
      <c r="B31" s="19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23" s="22" customFormat="1">
      <c r="B32" s="19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23" s="22" customFormat="1">
      <c r="B33" s="19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23" s="22" customFormat="1">
      <c r="B34" s="19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23" s="22" customFormat="1">
      <c r="B35" s="19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23" s="22" customFormat="1">
      <c r="B36" s="19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2:23" ht="13.5" customHeight="1"/>
    <row r="38" spans="2:23" ht="12.75" customHeight="1"/>
  </sheetData>
  <sheetProtection selectLockedCells="1"/>
  <customSheetViews>
    <customSheetView guid="{0FE12176-AFB9-4DD1-AAC7-5D3D5349C621}" scale="75" fitToPage="1" topLeftCell="A4">
      <selection activeCell="I40" sqref="I40"/>
      <pageMargins left="0.17986111111111111" right="0.15972222222222221" top="0.25" bottom="0.27013888888888887" header="0.51180555555555551" footer="0.51180555555555551"/>
      <pageSetup paperSize="9" firstPageNumber="43" orientation="landscape" useFirstPageNumber="1" horizontalDpi="300" verticalDpi="300"/>
      <headerFooter alignWithMargins="0"/>
    </customSheetView>
  </customSheetViews>
  <mergeCells count="32">
    <mergeCell ref="C25:Q25"/>
    <mergeCell ref="C26:Q26"/>
    <mergeCell ref="C22:D22"/>
    <mergeCell ref="C17:D17"/>
    <mergeCell ref="C18:D18"/>
    <mergeCell ref="C19:D19"/>
    <mergeCell ref="C20:D20"/>
    <mergeCell ref="O5:Q6"/>
    <mergeCell ref="C9:D9"/>
    <mergeCell ref="C12:D12"/>
    <mergeCell ref="I6:K6"/>
    <mergeCell ref="B5:B7"/>
    <mergeCell ref="C5:D7"/>
    <mergeCell ref="E5:E6"/>
    <mergeCell ref="F6:H6"/>
    <mergeCell ref="L6:N6"/>
    <mergeCell ref="C8:D8"/>
    <mergeCell ref="C21:D21"/>
    <mergeCell ref="F5:N5"/>
    <mergeCell ref="C10:D10"/>
    <mergeCell ref="C14:D14"/>
    <mergeCell ref="C15:D15"/>
    <mergeCell ref="B16:R16"/>
    <mergeCell ref="B13:B14"/>
    <mergeCell ref="C13:D13"/>
    <mergeCell ref="R5:R7"/>
    <mergeCell ref="D1:Q1"/>
    <mergeCell ref="B2:C2"/>
    <mergeCell ref="D2:Q2"/>
    <mergeCell ref="C3:E3"/>
    <mergeCell ref="H3:J3"/>
    <mergeCell ref="L3:N3"/>
  </mergeCells>
  <phoneticPr fontId="0" type="noConversion"/>
  <pageMargins left="0.17986111111111111" right="0.15972222222222221" top="0.25" bottom="0.27013888888888887" header="0.51180555555555551" footer="0.51180555555555551"/>
  <pageSetup paperSize="9" scale="58" firstPageNumber="4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workbookViewId="0">
      <selection activeCell="G31" sqref="G31"/>
    </sheetView>
  </sheetViews>
  <sheetFormatPr defaultRowHeight="12.75"/>
  <cols>
    <col min="1" max="1" width="0.85546875" customWidth="1"/>
    <col min="2" max="2" width="4.42578125" style="19" customWidth="1"/>
    <col min="3" max="3" width="45" customWidth="1"/>
    <col min="4" max="4" width="12.5703125" style="26" customWidth="1"/>
    <col min="5" max="5" width="12" customWidth="1"/>
    <col min="6" max="8" width="22.7109375" customWidth="1"/>
  </cols>
  <sheetData>
    <row r="1" spans="2:8" ht="15">
      <c r="B1" s="121"/>
      <c r="C1" s="122"/>
      <c r="D1" s="129"/>
      <c r="E1" s="130"/>
      <c r="F1" s="130"/>
      <c r="G1" s="130"/>
      <c r="H1" s="130"/>
    </row>
    <row r="2" spans="2:8" ht="18.75" customHeight="1" thickBot="1">
      <c r="B2" s="422" t="s">
        <v>40</v>
      </c>
      <c r="C2" s="422"/>
      <c r="D2" s="423" t="s">
        <v>214</v>
      </c>
      <c r="E2" s="423"/>
      <c r="F2" s="423"/>
      <c r="G2" s="423"/>
      <c r="H2" s="122"/>
    </row>
    <row r="3" spans="2:8" ht="19.5" customHeight="1">
      <c r="B3" s="121"/>
      <c r="C3" s="122"/>
      <c r="D3" s="424" t="s">
        <v>28</v>
      </c>
      <c r="E3" s="425"/>
      <c r="F3" s="425"/>
      <c r="G3" s="425"/>
      <c r="H3" s="122"/>
    </row>
    <row r="4" spans="2:8" ht="50.25" customHeight="1" thickBot="1">
      <c r="B4" s="131"/>
      <c r="C4" s="426" t="s">
        <v>174</v>
      </c>
      <c r="D4" s="426"/>
      <c r="E4" s="426"/>
      <c r="F4" s="426"/>
      <c r="G4" s="426"/>
      <c r="H4" s="122"/>
    </row>
    <row r="5" spans="2:8" s="22" customFormat="1" ht="67.5" customHeight="1" thickBot="1">
      <c r="B5" s="410"/>
      <c r="C5" s="412"/>
      <c r="D5" s="412"/>
      <c r="E5" s="132" t="s">
        <v>92</v>
      </c>
      <c r="F5" s="133" t="s">
        <v>93</v>
      </c>
      <c r="G5" s="133" t="s">
        <v>94</v>
      </c>
      <c r="H5" s="133" t="s">
        <v>144</v>
      </c>
    </row>
    <row r="6" spans="2:8" s="22" customFormat="1" ht="14.25" customHeight="1" thickBot="1">
      <c r="B6" s="410"/>
      <c r="C6" s="412"/>
      <c r="D6" s="412"/>
      <c r="E6" s="134" t="s">
        <v>41</v>
      </c>
      <c r="F6" s="135" t="s">
        <v>41</v>
      </c>
      <c r="G6" s="135" t="s">
        <v>41</v>
      </c>
      <c r="H6" s="135" t="s">
        <v>41</v>
      </c>
    </row>
    <row r="7" spans="2:8" ht="15" thickBot="1">
      <c r="B7" s="136" t="s">
        <v>10</v>
      </c>
      <c r="C7" s="411" t="s">
        <v>11</v>
      </c>
      <c r="D7" s="411"/>
      <c r="E7" s="137">
        <v>1</v>
      </c>
      <c r="F7" s="138">
        <v>2</v>
      </c>
      <c r="G7" s="138">
        <v>3</v>
      </c>
      <c r="H7" s="138">
        <v>4</v>
      </c>
    </row>
    <row r="8" spans="2:8" s="22" customFormat="1" ht="12.75" customHeight="1" thickBot="1">
      <c r="B8" s="413">
        <v>1</v>
      </c>
      <c r="C8" s="414" t="s">
        <v>21</v>
      </c>
      <c r="D8" s="139" t="s">
        <v>6</v>
      </c>
      <c r="E8" s="193">
        <f>SUM(F8,G8:H8)</f>
        <v>7</v>
      </c>
      <c r="F8" s="194">
        <f>('1.Жалобы'!E21)</f>
        <v>7</v>
      </c>
      <c r="G8" s="194">
        <f>('2.Проверки'!O10)</f>
        <v>0</v>
      </c>
      <c r="H8" s="195">
        <f>('5.Реестр'!E10)</f>
        <v>0</v>
      </c>
    </row>
    <row r="9" spans="2:8" s="22" customFormat="1" ht="12.75" customHeight="1" thickBot="1">
      <c r="B9" s="413"/>
      <c r="C9" s="414"/>
      <c r="D9" s="140" t="s">
        <v>7</v>
      </c>
      <c r="E9" s="196">
        <f>SUM(F9,G9:H9)</f>
        <v>13</v>
      </c>
      <c r="F9" s="197">
        <f>('1.Жалобы'!F21)</f>
        <v>11</v>
      </c>
      <c r="G9" s="197">
        <f>('2.Проверки'!P10)</f>
        <v>2</v>
      </c>
      <c r="H9" s="198">
        <f>('5.Реестр'!E11)</f>
        <v>0</v>
      </c>
    </row>
    <row r="10" spans="2:8" s="22" customFormat="1" ht="12.75" customHeight="1" thickBot="1">
      <c r="B10" s="413"/>
      <c r="C10" s="414"/>
      <c r="D10" s="140" t="s">
        <v>8</v>
      </c>
      <c r="E10" s="199">
        <f>SUM(F10,G10:H10)</f>
        <v>2</v>
      </c>
      <c r="F10" s="200">
        <f>('1.Жалобы'!G21)</f>
        <v>2</v>
      </c>
      <c r="G10" s="200">
        <f>('2.Проверки'!Q10)</f>
        <v>0</v>
      </c>
      <c r="H10" s="201">
        <f>('5.Реестр'!E12)</f>
        <v>0</v>
      </c>
    </row>
    <row r="11" spans="2:8" s="22" customFormat="1" ht="15.75" thickBot="1">
      <c r="B11" s="413"/>
      <c r="C11" s="414"/>
      <c r="D11" s="141" t="s">
        <v>22</v>
      </c>
      <c r="E11" s="202">
        <f>F11+G11+H11</f>
        <v>22</v>
      </c>
      <c r="F11" s="203">
        <f>F8+F9+F10</f>
        <v>20</v>
      </c>
      <c r="G11" s="203">
        <f>G8+G9+G10</f>
        <v>2</v>
      </c>
      <c r="H11" s="204">
        <f>H8+H9+H10</f>
        <v>0</v>
      </c>
    </row>
    <row r="12" spans="2:8" s="22" customFormat="1" ht="12.75" customHeight="1" thickBot="1">
      <c r="B12" s="413">
        <v>2</v>
      </c>
      <c r="C12" s="416" t="s">
        <v>142</v>
      </c>
      <c r="D12" s="431" t="s">
        <v>6</v>
      </c>
      <c r="E12" s="205">
        <f>SUM(F12,G12)</f>
        <v>5</v>
      </c>
      <c r="F12" s="206">
        <v>5</v>
      </c>
      <c r="G12" s="207">
        <v>0</v>
      </c>
      <c r="H12" s="207">
        <v>0</v>
      </c>
    </row>
    <row r="13" spans="2:8" s="22" customFormat="1" ht="12.75" customHeight="1" thickBot="1">
      <c r="B13" s="413"/>
      <c r="C13" s="417"/>
      <c r="D13" s="431"/>
      <c r="E13" s="208">
        <f>IF(E8=0,0,E12/E8)</f>
        <v>0.7142857142857143</v>
      </c>
      <c r="F13" s="209">
        <f>IF(F8=0,0,F12/F8)</f>
        <v>0.7142857142857143</v>
      </c>
      <c r="G13" s="210">
        <f>IF(G8=0,0,G12/G8)</f>
        <v>0</v>
      </c>
      <c r="H13" s="210">
        <f>IF(H8=0,0,H12/H8)</f>
        <v>0</v>
      </c>
    </row>
    <row r="14" spans="2:8" s="22" customFormat="1" ht="12.75" customHeight="1" thickBot="1">
      <c r="B14" s="413"/>
      <c r="C14" s="417"/>
      <c r="D14" s="415" t="s">
        <v>7</v>
      </c>
      <c r="E14" s="211">
        <f>SUM(F14,G14)</f>
        <v>11</v>
      </c>
      <c r="F14" s="212">
        <v>9</v>
      </c>
      <c r="G14" s="213">
        <v>2</v>
      </c>
      <c r="H14" s="213">
        <v>0</v>
      </c>
    </row>
    <row r="15" spans="2:8" s="22" customFormat="1" ht="12.75" customHeight="1" thickBot="1">
      <c r="B15" s="413"/>
      <c r="C15" s="417"/>
      <c r="D15" s="415"/>
      <c r="E15" s="208">
        <f>IF(E9=0,0,E14/E9)</f>
        <v>0.84615384615384615</v>
      </c>
      <c r="F15" s="209">
        <f>IF(F9=0,0,F14/F9)</f>
        <v>0.81818181818181823</v>
      </c>
      <c r="G15" s="210">
        <f>IF(G9=0,0,G14/G9)</f>
        <v>1</v>
      </c>
      <c r="H15" s="210">
        <f>IF(H9=0,0,H14/H9)</f>
        <v>0</v>
      </c>
    </row>
    <row r="16" spans="2:8" s="22" customFormat="1" ht="12.75" customHeight="1" thickBot="1">
      <c r="B16" s="413"/>
      <c r="C16" s="417"/>
      <c r="D16" s="419" t="s">
        <v>8</v>
      </c>
      <c r="E16" s="211">
        <f>SUM(F16,G16)</f>
        <v>2</v>
      </c>
      <c r="F16" s="212">
        <v>2</v>
      </c>
      <c r="G16" s="213">
        <v>0</v>
      </c>
      <c r="H16" s="213">
        <v>0</v>
      </c>
    </row>
    <row r="17" spans="2:8" s="22" customFormat="1" ht="13.5" customHeight="1" thickBot="1">
      <c r="B17" s="413"/>
      <c r="C17" s="417"/>
      <c r="D17" s="419"/>
      <c r="E17" s="208">
        <f>IF(E10=0,0,E16/E10)</f>
        <v>1</v>
      </c>
      <c r="F17" s="209">
        <f>IF(F10=0,0,F16/F10)</f>
        <v>1</v>
      </c>
      <c r="G17" s="210">
        <f>IF(G10=0,0,G16/G10)</f>
        <v>0</v>
      </c>
      <c r="H17" s="210">
        <f>IF(H10=0,0,H16/H10)</f>
        <v>0</v>
      </c>
    </row>
    <row r="18" spans="2:8" s="22" customFormat="1" ht="15.75" thickBot="1">
      <c r="B18" s="413"/>
      <c r="C18" s="417"/>
      <c r="D18" s="420" t="s">
        <v>22</v>
      </c>
      <c r="E18" s="214">
        <f>E12+E14+E16</f>
        <v>18</v>
      </c>
      <c r="F18" s="215">
        <f>F12+F14+F16</f>
        <v>16</v>
      </c>
      <c r="G18" s="216">
        <f>G12+G14+G16</f>
        <v>2</v>
      </c>
      <c r="H18" s="216">
        <f>H12+H14+H16</f>
        <v>0</v>
      </c>
    </row>
    <row r="19" spans="2:8" s="22" customFormat="1" ht="15.75" thickBot="1">
      <c r="B19" s="413"/>
      <c r="C19" s="418"/>
      <c r="D19" s="420"/>
      <c r="E19" s="217">
        <f>IF(E11=0,0,E18/E11)</f>
        <v>0.81818181818181823</v>
      </c>
      <c r="F19" s="218">
        <f>IF(F11=0,0,F18/F11)</f>
        <v>0.8</v>
      </c>
      <c r="G19" s="219">
        <f>IF(G11=0,0,G18/G11)</f>
        <v>1</v>
      </c>
      <c r="H19" s="219">
        <f>IF(H11=0,0,H18/H11)</f>
        <v>0</v>
      </c>
    </row>
    <row r="20" spans="2:8" s="22" customFormat="1" ht="12.75" customHeight="1" thickBot="1">
      <c r="B20" s="413">
        <v>3</v>
      </c>
      <c r="C20" s="427" t="s">
        <v>42</v>
      </c>
      <c r="D20" s="139" t="s">
        <v>6</v>
      </c>
      <c r="E20" s="220">
        <f t="shared" ref="E20:E27" si="0">F20+G20</f>
        <v>2</v>
      </c>
      <c r="F20" s="221">
        <v>2</v>
      </c>
      <c r="G20" s="222">
        <v>0</v>
      </c>
      <c r="H20" s="222">
        <v>0</v>
      </c>
    </row>
    <row r="21" spans="2:8" s="22" customFormat="1" ht="12.75" customHeight="1" thickBot="1">
      <c r="B21" s="413"/>
      <c r="C21" s="427"/>
      <c r="D21" s="140" t="s">
        <v>7</v>
      </c>
      <c r="E21" s="220">
        <f t="shared" si="0"/>
        <v>2</v>
      </c>
      <c r="F21" s="212">
        <v>2</v>
      </c>
      <c r="G21" s="223">
        <v>0</v>
      </c>
      <c r="H21" s="223">
        <v>0</v>
      </c>
    </row>
    <row r="22" spans="2:8" s="22" customFormat="1" ht="12.75" customHeight="1" thickBot="1">
      <c r="B22" s="413"/>
      <c r="C22" s="427"/>
      <c r="D22" s="144" t="s">
        <v>8</v>
      </c>
      <c r="E22" s="220">
        <f t="shared" si="0"/>
        <v>0</v>
      </c>
      <c r="F22" s="224">
        <v>0</v>
      </c>
      <c r="G22" s="223">
        <v>0</v>
      </c>
      <c r="H22" s="223">
        <v>0</v>
      </c>
    </row>
    <row r="23" spans="2:8" s="22" customFormat="1" ht="15.75" customHeight="1" thickBot="1">
      <c r="B23" s="413"/>
      <c r="C23" s="427"/>
      <c r="D23" s="141" t="s">
        <v>22</v>
      </c>
      <c r="E23" s="225">
        <f t="shared" si="0"/>
        <v>4</v>
      </c>
      <c r="F23" s="226">
        <f>F20+F21+F22</f>
        <v>4</v>
      </c>
      <c r="G23" s="227">
        <f>G20+G21+G22</f>
        <v>0</v>
      </c>
      <c r="H23" s="227">
        <v>0</v>
      </c>
    </row>
    <row r="24" spans="2:8" s="22" customFormat="1" ht="12.75" customHeight="1" thickBot="1">
      <c r="B24" s="413">
        <v>4</v>
      </c>
      <c r="C24" s="428" t="s">
        <v>146</v>
      </c>
      <c r="D24" s="139" t="s">
        <v>6</v>
      </c>
      <c r="E24" s="220">
        <f t="shared" si="0"/>
        <v>0</v>
      </c>
      <c r="F24" s="221">
        <v>0</v>
      </c>
      <c r="G24" s="222">
        <v>0</v>
      </c>
      <c r="H24" s="222">
        <v>0</v>
      </c>
    </row>
    <row r="25" spans="2:8" s="22" customFormat="1" ht="12.75" customHeight="1" thickBot="1">
      <c r="B25" s="413"/>
      <c r="C25" s="429"/>
      <c r="D25" s="140" t="s">
        <v>7</v>
      </c>
      <c r="E25" s="220">
        <f t="shared" si="0"/>
        <v>0</v>
      </c>
      <c r="F25" s="212">
        <v>0</v>
      </c>
      <c r="G25" s="223">
        <v>0</v>
      </c>
      <c r="H25" s="223">
        <v>0</v>
      </c>
    </row>
    <row r="26" spans="2:8" s="22" customFormat="1" ht="12.75" customHeight="1" thickBot="1">
      <c r="B26" s="413"/>
      <c r="C26" s="429"/>
      <c r="D26" s="144" t="s">
        <v>8</v>
      </c>
      <c r="E26" s="220">
        <f t="shared" si="0"/>
        <v>0</v>
      </c>
      <c r="F26" s="212">
        <v>0</v>
      </c>
      <c r="G26" s="223">
        <v>0</v>
      </c>
      <c r="H26" s="223">
        <v>0</v>
      </c>
    </row>
    <row r="27" spans="2:8" s="22" customFormat="1" ht="15.75" customHeight="1" thickBot="1">
      <c r="B27" s="413"/>
      <c r="C27" s="430"/>
      <c r="D27" s="141" t="s">
        <v>22</v>
      </c>
      <c r="E27" s="220">
        <f t="shared" si="0"/>
        <v>0</v>
      </c>
      <c r="F27" s="228">
        <f>F24+F25+F26</f>
        <v>0</v>
      </c>
      <c r="G27" s="229">
        <f>G24+G25+G26</f>
        <v>0</v>
      </c>
      <c r="H27" s="229">
        <f>H24+H25+H26</f>
        <v>0</v>
      </c>
    </row>
    <row r="28" spans="2:8" s="22" customFormat="1" ht="12.75" customHeight="1" thickBot="1">
      <c r="B28" s="413">
        <v>5</v>
      </c>
      <c r="C28" s="414" t="s">
        <v>43</v>
      </c>
      <c r="D28" s="142" t="s">
        <v>6</v>
      </c>
      <c r="E28" s="205">
        <f>SUM(F28,G28)</f>
        <v>0</v>
      </c>
      <c r="F28" s="206">
        <v>0</v>
      </c>
      <c r="G28" s="207">
        <v>0</v>
      </c>
      <c r="H28" s="207">
        <v>0</v>
      </c>
    </row>
    <row r="29" spans="2:8" s="22" customFormat="1" ht="12.75" customHeight="1" thickBot="1">
      <c r="B29" s="413"/>
      <c r="C29" s="414"/>
      <c r="D29" s="143" t="s">
        <v>7</v>
      </c>
      <c r="E29" s="211">
        <f>SUM(F29,G29)</f>
        <v>0</v>
      </c>
      <c r="F29" s="212">
        <v>0</v>
      </c>
      <c r="G29" s="213">
        <v>0</v>
      </c>
      <c r="H29" s="213">
        <v>0</v>
      </c>
    </row>
    <row r="30" spans="2:8" s="22" customFormat="1" ht="12.75" customHeight="1" thickBot="1">
      <c r="B30" s="413"/>
      <c r="C30" s="414"/>
      <c r="D30" s="143" t="s">
        <v>8</v>
      </c>
      <c r="E30" s="211">
        <f>SUM(F30,G30)</f>
        <v>0</v>
      </c>
      <c r="F30" s="212">
        <v>0</v>
      </c>
      <c r="G30" s="213">
        <v>0</v>
      </c>
      <c r="H30" s="213">
        <v>0</v>
      </c>
    </row>
    <row r="31" spans="2:8" s="22" customFormat="1" ht="15.75" thickBot="1">
      <c r="B31" s="413"/>
      <c r="C31" s="414"/>
      <c r="D31" s="419" t="s">
        <v>22</v>
      </c>
      <c r="E31" s="214">
        <f>E28+E29+E30</f>
        <v>0</v>
      </c>
      <c r="F31" s="230">
        <f>F28+F29+F30</f>
        <v>0</v>
      </c>
      <c r="G31" s="230">
        <f>G28+G29+G30</f>
        <v>0</v>
      </c>
      <c r="H31" s="230">
        <f>H28+H29+H30</f>
        <v>0</v>
      </c>
    </row>
    <row r="32" spans="2:8" s="22" customFormat="1" ht="15.75" thickBot="1">
      <c r="B32" s="413"/>
      <c r="C32" s="414"/>
      <c r="D32" s="419"/>
      <c r="E32" s="231">
        <v>0</v>
      </c>
      <c r="F32" s="232">
        <v>0</v>
      </c>
      <c r="G32" s="233">
        <v>0</v>
      </c>
      <c r="H32" s="233">
        <v>0</v>
      </c>
    </row>
    <row r="33" spans="2:8" s="22" customFormat="1" ht="12.75" customHeight="1" thickBot="1">
      <c r="B33" s="413">
        <v>6</v>
      </c>
      <c r="C33" s="421" t="s">
        <v>44</v>
      </c>
      <c r="D33" s="145" t="s">
        <v>6</v>
      </c>
      <c r="E33" s="205">
        <f>SUM(F33,G33)</f>
        <v>0</v>
      </c>
      <c r="F33" s="206">
        <v>0</v>
      </c>
      <c r="G33" s="207">
        <v>0</v>
      </c>
      <c r="H33" s="207">
        <v>0</v>
      </c>
    </row>
    <row r="34" spans="2:8" s="22" customFormat="1" ht="12.75" customHeight="1" thickBot="1">
      <c r="B34" s="413"/>
      <c r="C34" s="421"/>
      <c r="D34" s="143" t="s">
        <v>7</v>
      </c>
      <c r="E34" s="211">
        <f>SUM(F34,G34)</f>
        <v>0</v>
      </c>
      <c r="F34" s="212">
        <v>0</v>
      </c>
      <c r="G34" s="213">
        <v>0</v>
      </c>
      <c r="H34" s="213">
        <v>0</v>
      </c>
    </row>
    <row r="35" spans="2:8" s="22" customFormat="1" ht="12.75" customHeight="1" thickBot="1">
      <c r="B35" s="413"/>
      <c r="C35" s="421"/>
      <c r="D35" s="143" t="s">
        <v>8</v>
      </c>
      <c r="E35" s="211">
        <f>SUM(F35,G35)</f>
        <v>0</v>
      </c>
      <c r="F35" s="212">
        <v>0</v>
      </c>
      <c r="G35" s="213">
        <v>0</v>
      </c>
      <c r="H35" s="213">
        <v>0</v>
      </c>
    </row>
    <row r="36" spans="2:8" s="22" customFormat="1" ht="15.75" thickBot="1">
      <c r="B36" s="413"/>
      <c r="C36" s="421"/>
      <c r="D36" s="420" t="s">
        <v>22</v>
      </c>
      <c r="E36" s="214">
        <f>E33+E34+E35</f>
        <v>0</v>
      </c>
      <c r="F36" s="215">
        <f>F33+F34+F35</f>
        <v>0</v>
      </c>
      <c r="G36" s="216">
        <f>G33+G34+G35</f>
        <v>0</v>
      </c>
      <c r="H36" s="216">
        <f>H33+H34+H35</f>
        <v>0</v>
      </c>
    </row>
    <row r="37" spans="2:8" s="22" customFormat="1" ht="15.75" thickBot="1">
      <c r="B37" s="413"/>
      <c r="C37" s="421"/>
      <c r="D37" s="420"/>
      <c r="E37" s="234">
        <v>0</v>
      </c>
      <c r="F37" s="218">
        <v>0</v>
      </c>
      <c r="G37" s="219">
        <v>0</v>
      </c>
      <c r="H37" s="219">
        <v>0</v>
      </c>
    </row>
    <row r="38" spans="2:8" s="22" customFormat="1">
      <c r="B38"/>
      <c r="C38"/>
      <c r="D38"/>
      <c r="E38"/>
      <c r="F38" s="21"/>
      <c r="G38" s="21"/>
      <c r="H38" s="21"/>
    </row>
    <row r="39" spans="2:8" s="22" customFormat="1">
      <c r="B39"/>
      <c r="C39"/>
      <c r="D39"/>
      <c r="E39"/>
      <c r="F39" s="21"/>
      <c r="G39" s="21"/>
      <c r="H39" s="21"/>
    </row>
    <row r="40" spans="2:8">
      <c r="B40"/>
      <c r="D40"/>
      <c r="F40" s="12"/>
      <c r="G40" s="12"/>
      <c r="H40" s="12"/>
    </row>
    <row r="41" spans="2:8">
      <c r="B41"/>
      <c r="D41"/>
    </row>
  </sheetData>
  <sheetProtection selectLockedCells="1"/>
  <customSheetViews>
    <customSheetView guid="{0FE12176-AFB9-4DD1-AAC7-5D3D5349C621}" scale="75" fitToPage="1">
      <selection activeCell="D2" sqref="D2"/>
      <pageMargins left="0.32013888888888886" right="0.37986111111111109" top="0.3" bottom="0.2298611111111111" header="0.51180555555555551" footer="0.51180555555555551"/>
      <pageSetup paperSize="9" firstPageNumber="44" orientation="landscape" useFirstPageNumber="1" horizontalDpi="300" verticalDpi="300"/>
      <headerFooter alignWithMargins="0"/>
    </customSheetView>
  </customSheetViews>
  <mergeCells count="25">
    <mergeCell ref="B2:C2"/>
    <mergeCell ref="D2:G2"/>
    <mergeCell ref="D3:G3"/>
    <mergeCell ref="C4:G4"/>
    <mergeCell ref="B20:B23"/>
    <mergeCell ref="C20:C23"/>
    <mergeCell ref="D12:D13"/>
    <mergeCell ref="D18:D19"/>
    <mergeCell ref="D14:D15"/>
    <mergeCell ref="B12:B19"/>
    <mergeCell ref="C12:C19"/>
    <mergeCell ref="D16:D17"/>
    <mergeCell ref="D36:D37"/>
    <mergeCell ref="B33:B37"/>
    <mergeCell ref="C33:C37"/>
    <mergeCell ref="C24:C27"/>
    <mergeCell ref="B28:B32"/>
    <mergeCell ref="C28:C32"/>
    <mergeCell ref="D31:D32"/>
    <mergeCell ref="B24:B27"/>
    <mergeCell ref="B5:B6"/>
    <mergeCell ref="C7:D7"/>
    <mergeCell ref="C5:D6"/>
    <mergeCell ref="B8:B11"/>
    <mergeCell ref="C8:C11"/>
  </mergeCells>
  <phoneticPr fontId="0" type="noConversion"/>
  <pageMargins left="0.32013888888888886" right="0.37986111111111109" top="0.3" bottom="0.2298611111111111" header="0.51180555555555551" footer="0.51180555555555551"/>
  <pageSetup paperSize="9" scale="94" firstPageNumber="44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workbookViewId="0">
      <selection activeCell="F22" sqref="F22"/>
    </sheetView>
  </sheetViews>
  <sheetFormatPr defaultRowHeight="12.75"/>
  <cols>
    <col min="1" max="1" width="3.140625" style="27" customWidth="1"/>
    <col min="2" max="2" width="7" style="27" customWidth="1"/>
    <col min="3" max="3" width="38.42578125" style="27" customWidth="1"/>
    <col min="4" max="4" width="48.7109375" style="27" customWidth="1"/>
    <col min="5" max="5" width="13.85546875" style="27" customWidth="1"/>
    <col min="6" max="16384" width="9.140625" style="27"/>
  </cols>
  <sheetData>
    <row r="2" spans="2:16">
      <c r="C2" s="28"/>
      <c r="D2" s="29"/>
      <c r="E2" s="29"/>
      <c r="F2" s="29"/>
      <c r="G2" s="29"/>
    </row>
    <row r="3" spans="2:16" ht="31.5" customHeight="1" thickBot="1">
      <c r="B3" s="435" t="s">
        <v>45</v>
      </c>
      <c r="C3" s="435"/>
      <c r="D3" s="436" t="s">
        <v>214</v>
      </c>
      <c r="E3" s="436"/>
      <c r="F3" s="436"/>
      <c r="G3" s="436"/>
      <c r="H3" s="30"/>
      <c r="I3" s="30"/>
      <c r="J3" s="30"/>
      <c r="K3" s="30"/>
      <c r="L3" s="30"/>
      <c r="M3" s="30"/>
      <c r="N3" s="30"/>
      <c r="O3" s="30"/>
      <c r="P3" s="30"/>
    </row>
    <row r="4" spans="2:16" ht="31.5" customHeight="1">
      <c r="B4" s="31"/>
      <c r="C4" s="31"/>
      <c r="D4" s="437" t="s">
        <v>28</v>
      </c>
      <c r="E4" s="437"/>
      <c r="F4" s="437"/>
      <c r="G4" s="437"/>
      <c r="H4" s="30"/>
      <c r="I4" s="30"/>
      <c r="J4" s="30"/>
      <c r="K4" s="30"/>
      <c r="L4" s="30"/>
      <c r="M4" s="30"/>
      <c r="N4" s="30"/>
      <c r="O4" s="30"/>
      <c r="P4" s="30"/>
    </row>
    <row r="5" spans="2:16" ht="31.5" customHeight="1">
      <c r="B5" s="32"/>
      <c r="C5" s="438" t="s">
        <v>178</v>
      </c>
      <c r="D5" s="438"/>
      <c r="E5" s="438"/>
      <c r="F5" s="438"/>
      <c r="G5" s="438"/>
      <c r="H5" s="30"/>
      <c r="I5" s="30"/>
      <c r="J5" s="30"/>
      <c r="K5" s="30"/>
      <c r="L5" s="30"/>
      <c r="M5" s="30"/>
      <c r="N5" s="30"/>
      <c r="O5" s="30"/>
      <c r="P5" s="30"/>
    </row>
    <row r="6" spans="2:16" ht="13.5" thickBot="1">
      <c r="B6" s="33"/>
      <c r="C6" s="33"/>
      <c r="D6" s="33"/>
      <c r="E6" s="33"/>
      <c r="F6" s="33"/>
      <c r="G6" s="33"/>
    </row>
    <row r="7" spans="2:16" ht="12.75" customHeight="1" thickBot="1">
      <c r="B7" s="434" t="s">
        <v>46</v>
      </c>
      <c r="C7" s="439" t="s">
        <v>47</v>
      </c>
      <c r="D7" s="439"/>
      <c r="E7" s="433" t="s">
        <v>48</v>
      </c>
      <c r="F7" s="433"/>
      <c r="G7" s="434"/>
      <c r="H7" s="34"/>
      <c r="I7" s="34"/>
    </row>
    <row r="8" spans="2:16" ht="24" customHeight="1">
      <c r="B8" s="434"/>
      <c r="C8" s="439"/>
      <c r="D8" s="439"/>
      <c r="E8" s="146" t="s">
        <v>6</v>
      </c>
      <c r="F8" s="147" t="s">
        <v>7</v>
      </c>
      <c r="G8" s="154" t="s">
        <v>8</v>
      </c>
      <c r="H8" s="34"/>
      <c r="I8" s="34"/>
    </row>
    <row r="9" spans="2:16" ht="15.75" thickBot="1">
      <c r="B9" s="148" t="s">
        <v>10</v>
      </c>
      <c r="C9" s="432" t="s">
        <v>11</v>
      </c>
      <c r="D9" s="432"/>
      <c r="E9" s="149">
        <v>1</v>
      </c>
      <c r="F9" s="150">
        <v>2</v>
      </c>
      <c r="G9" s="155">
        <v>3</v>
      </c>
    </row>
    <row r="10" spans="2:16" ht="13.5" customHeight="1" thickBot="1">
      <c r="B10" s="151">
        <v>1</v>
      </c>
      <c r="C10" s="440" t="s">
        <v>175</v>
      </c>
      <c r="D10" s="179" t="s">
        <v>9</v>
      </c>
      <c r="E10" s="183">
        <v>15</v>
      </c>
      <c r="F10" s="443"/>
      <c r="G10" s="444"/>
    </row>
    <row r="11" spans="2:16" ht="15.75" thickBot="1">
      <c r="B11" s="441">
        <v>2</v>
      </c>
      <c r="C11" s="440"/>
      <c r="D11" s="442" t="s">
        <v>49</v>
      </c>
      <c r="E11" s="184">
        <v>15</v>
      </c>
      <c r="F11" s="445"/>
      <c r="G11" s="446"/>
    </row>
    <row r="12" spans="2:16" ht="15.75" thickBot="1">
      <c r="B12" s="441"/>
      <c r="C12" s="440"/>
      <c r="D12" s="442"/>
      <c r="E12" s="185">
        <f>IF(E10=0,0,E11/E10)</f>
        <v>1</v>
      </c>
      <c r="F12" s="445"/>
      <c r="G12" s="446"/>
    </row>
    <row r="13" spans="2:16" ht="33.75" customHeight="1" thickBot="1">
      <c r="B13" s="148">
        <v>3</v>
      </c>
      <c r="C13" s="440"/>
      <c r="D13" s="180" t="s">
        <v>50</v>
      </c>
      <c r="E13" s="186">
        <v>0</v>
      </c>
      <c r="F13" s="445"/>
      <c r="G13" s="446"/>
    </row>
    <row r="14" spans="2:16" ht="12.75" customHeight="1" thickBot="1">
      <c r="B14" s="156">
        <v>4</v>
      </c>
      <c r="C14" s="449" t="s">
        <v>176</v>
      </c>
      <c r="D14" s="179" t="s">
        <v>9</v>
      </c>
      <c r="E14" s="183">
        <v>138</v>
      </c>
      <c r="F14" s="452"/>
      <c r="G14" s="453"/>
    </row>
    <row r="15" spans="2:16" ht="15.75" thickBot="1">
      <c r="B15" s="441">
        <v>5</v>
      </c>
      <c r="C15" s="449"/>
      <c r="D15" s="447" t="s">
        <v>179</v>
      </c>
      <c r="E15" s="184">
        <v>0</v>
      </c>
      <c r="F15" s="445"/>
      <c r="G15" s="446"/>
    </row>
    <row r="16" spans="2:16" ht="24" customHeight="1" thickBot="1">
      <c r="B16" s="448"/>
      <c r="C16" s="449"/>
      <c r="D16" s="447"/>
      <c r="E16" s="187">
        <f>IF(E14=0,0,E15/E14)</f>
        <v>0</v>
      </c>
      <c r="F16" s="454"/>
      <c r="G16" s="455"/>
    </row>
    <row r="17" spans="2:7" ht="12.75" customHeight="1">
      <c r="B17" s="151">
        <v>6</v>
      </c>
      <c r="C17" s="440" t="s">
        <v>177</v>
      </c>
      <c r="D17" s="179" t="s">
        <v>9</v>
      </c>
      <c r="E17" s="456"/>
      <c r="F17" s="188">
        <v>0</v>
      </c>
      <c r="G17" s="459"/>
    </row>
    <row r="18" spans="2:7" ht="15">
      <c r="B18" s="441">
        <v>7</v>
      </c>
      <c r="C18" s="450"/>
      <c r="D18" s="442" t="s">
        <v>49</v>
      </c>
      <c r="E18" s="457"/>
      <c r="F18" s="189">
        <v>0</v>
      </c>
      <c r="G18" s="460"/>
    </row>
    <row r="19" spans="2:7" ht="15">
      <c r="B19" s="441"/>
      <c r="C19" s="450"/>
      <c r="D19" s="442"/>
      <c r="E19" s="457"/>
      <c r="F19" s="190">
        <f>IF(F17=0,0,F18/F17)</f>
        <v>0</v>
      </c>
      <c r="G19" s="460"/>
    </row>
    <row r="20" spans="2:7" ht="15">
      <c r="B20" s="152">
        <v>8</v>
      </c>
      <c r="C20" s="450"/>
      <c r="D20" s="181" t="s">
        <v>50</v>
      </c>
      <c r="E20" s="457"/>
      <c r="F20" s="189">
        <v>0</v>
      </c>
      <c r="G20" s="460"/>
    </row>
    <row r="21" spans="2:7" ht="15.75" thickBot="1">
      <c r="B21" s="153">
        <v>9</v>
      </c>
      <c r="C21" s="451"/>
      <c r="D21" s="182" t="s">
        <v>124</v>
      </c>
      <c r="E21" s="458"/>
      <c r="F21" s="191">
        <v>0</v>
      </c>
      <c r="G21" s="461"/>
    </row>
    <row r="22" spans="2:7">
      <c r="B22" s="33"/>
      <c r="C22" s="33"/>
      <c r="D22" s="33"/>
      <c r="E22" s="33"/>
      <c r="F22" s="33"/>
      <c r="G22" s="33"/>
    </row>
    <row r="23" spans="2:7">
      <c r="B23"/>
      <c r="C23"/>
      <c r="D23"/>
      <c r="E23"/>
      <c r="F23"/>
      <c r="G23" s="33"/>
    </row>
    <row r="27" spans="2:7">
      <c r="D27" s="192"/>
    </row>
  </sheetData>
  <sheetProtection selectLockedCells="1"/>
  <customSheetViews>
    <customSheetView guid="{0FE12176-AFB9-4DD1-AAC7-5D3D5349C621}" fitToPage="1">
      <selection activeCell="F14" sqref="F14"/>
      <pageMargins left="0.32013888888888886" right="0.34027777777777779" top="0.32013888888888886" bottom="0.30972222222222223" header="0.51180555555555551" footer="0.51180555555555551"/>
      <pageSetup paperSize="9" firstPageNumber="45" orientation="landscape" useFirstPageNumber="1" horizontalDpi="300" verticalDpi="300"/>
      <headerFooter alignWithMargins="0"/>
    </customSheetView>
  </customSheetViews>
  <mergeCells count="21">
    <mergeCell ref="C17:C21"/>
    <mergeCell ref="B18:B19"/>
    <mergeCell ref="D18:D19"/>
    <mergeCell ref="F14:G16"/>
    <mergeCell ref="E17:E21"/>
    <mergeCell ref="G17:G21"/>
    <mergeCell ref="C10:C13"/>
    <mergeCell ref="B11:B12"/>
    <mergeCell ref="D11:D12"/>
    <mergeCell ref="F10:G13"/>
    <mergeCell ref="D15:D16"/>
    <mergeCell ref="B15:B16"/>
    <mergeCell ref="C14:C16"/>
    <mergeCell ref="C9:D9"/>
    <mergeCell ref="E7:G7"/>
    <mergeCell ref="B3:C3"/>
    <mergeCell ref="D3:G3"/>
    <mergeCell ref="D4:G4"/>
    <mergeCell ref="C5:G5"/>
    <mergeCell ref="B7:B8"/>
    <mergeCell ref="C7:D8"/>
  </mergeCells>
  <phoneticPr fontId="0" type="noConversion"/>
  <pageMargins left="0.32013888888888886" right="0.34027777777777779" top="0.32013888888888886" bottom="0.30972222222222223" header="0.51180555555555551" footer="0.51180555555555551"/>
  <pageSetup paperSize="9" firstPageNumber="45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L15" sqref="L15"/>
    </sheetView>
  </sheetViews>
  <sheetFormatPr defaultRowHeight="12.75"/>
  <cols>
    <col min="1" max="1" width="2.85546875" style="27" customWidth="1"/>
    <col min="2" max="2" width="5.85546875" style="27" customWidth="1"/>
    <col min="3" max="3" width="36.5703125" style="27" customWidth="1"/>
    <col min="4" max="4" width="17.7109375" style="27" customWidth="1"/>
    <col min="5" max="5" width="19.5703125" style="27" customWidth="1"/>
    <col min="6" max="6" width="21.140625" style="27" customWidth="1"/>
    <col min="7" max="7" width="20.140625" style="27" customWidth="1"/>
    <col min="8" max="16384" width="9.140625" style="27"/>
  </cols>
  <sheetData>
    <row r="1" spans="1:9" ht="15">
      <c r="A1" s="157"/>
      <c r="B1" s="157"/>
      <c r="C1" s="157"/>
      <c r="D1" s="157"/>
      <c r="E1" s="157"/>
      <c r="F1" s="157"/>
      <c r="G1" s="157"/>
    </row>
    <row r="2" spans="1:9" ht="15.75" thickBot="1">
      <c r="A2" s="157"/>
      <c r="B2" s="157"/>
      <c r="C2" s="157"/>
      <c r="D2" s="462" t="s">
        <v>214</v>
      </c>
      <c r="E2" s="462"/>
      <c r="F2" s="462"/>
      <c r="G2" s="157"/>
    </row>
    <row r="3" spans="1:9" ht="16.5" customHeight="1">
      <c r="A3" s="157"/>
      <c r="B3" s="463" t="s">
        <v>51</v>
      </c>
      <c r="C3" s="463"/>
      <c r="D3" s="464"/>
      <c r="E3" s="464"/>
      <c r="F3" s="464"/>
      <c r="G3" s="158"/>
      <c r="H3" s="35"/>
      <c r="I3" s="35"/>
    </row>
    <row r="4" spans="1:9" ht="39.75" customHeight="1">
      <c r="A4" s="157"/>
      <c r="B4" s="159"/>
      <c r="C4" s="465" t="s">
        <v>52</v>
      </c>
      <c r="D4" s="465"/>
      <c r="E4" s="465"/>
      <c r="F4" s="465"/>
      <c r="G4" s="160"/>
    </row>
    <row r="5" spans="1:9" ht="15.75" thickBot="1">
      <c r="A5" s="157"/>
      <c r="B5" s="160"/>
      <c r="C5" s="160"/>
      <c r="D5" s="160"/>
      <c r="E5" s="160"/>
      <c r="F5" s="160"/>
      <c r="G5" s="160"/>
    </row>
    <row r="6" spans="1:9" ht="75" customHeight="1">
      <c r="A6" s="157"/>
      <c r="B6" s="466" t="s">
        <v>46</v>
      </c>
      <c r="C6" s="481" t="s">
        <v>53</v>
      </c>
      <c r="D6" s="481"/>
      <c r="E6" s="163" t="s">
        <v>54</v>
      </c>
      <c r="F6" s="163" t="s">
        <v>192</v>
      </c>
      <c r="G6" s="306" t="s">
        <v>191</v>
      </c>
      <c r="H6" s="164" t="s">
        <v>9</v>
      </c>
    </row>
    <row r="7" spans="1:9" ht="12" customHeight="1">
      <c r="A7" s="157"/>
      <c r="B7" s="467"/>
      <c r="C7" s="482"/>
      <c r="D7" s="482"/>
      <c r="E7" s="165" t="s">
        <v>55</v>
      </c>
      <c r="F7" s="165" t="s">
        <v>55</v>
      </c>
      <c r="G7" s="165" t="s">
        <v>55</v>
      </c>
      <c r="H7" s="166" t="s">
        <v>55</v>
      </c>
    </row>
    <row r="8" spans="1:9" ht="15.75" thickBot="1">
      <c r="A8" s="157"/>
      <c r="B8" s="162" t="s">
        <v>10</v>
      </c>
      <c r="C8" s="485" t="s">
        <v>11</v>
      </c>
      <c r="D8" s="486"/>
      <c r="E8" s="167">
        <v>1</v>
      </c>
      <c r="F8" s="167">
        <v>2</v>
      </c>
      <c r="G8" s="167">
        <v>3</v>
      </c>
      <c r="H8" s="168">
        <v>4</v>
      </c>
    </row>
    <row r="9" spans="1:9" ht="15.75" thickBot="1">
      <c r="A9" s="157"/>
      <c r="B9" s="169">
        <v>1</v>
      </c>
      <c r="C9" s="487" t="s">
        <v>56</v>
      </c>
      <c r="D9" s="488"/>
      <c r="E9" s="170">
        <v>16</v>
      </c>
      <c r="F9" s="303">
        <v>10</v>
      </c>
      <c r="G9" s="171">
        <v>1</v>
      </c>
      <c r="H9" s="172">
        <v>27</v>
      </c>
    </row>
    <row r="10" spans="1:9" ht="13.5" customHeight="1" thickBot="1">
      <c r="A10" s="157"/>
      <c r="B10" s="468" t="s">
        <v>143</v>
      </c>
      <c r="C10" s="470" t="s">
        <v>145</v>
      </c>
      <c r="D10" s="235" t="s">
        <v>6</v>
      </c>
      <c r="E10" s="173">
        <v>0</v>
      </c>
      <c r="F10" s="304">
        <v>0</v>
      </c>
      <c r="G10" s="174">
        <v>0</v>
      </c>
      <c r="H10" s="175">
        <f>SUM(E10,G10)</f>
        <v>0</v>
      </c>
    </row>
    <row r="11" spans="1:9" ht="13.5" customHeight="1" thickBot="1">
      <c r="A11" s="157"/>
      <c r="B11" s="469"/>
      <c r="C11" s="471"/>
      <c r="D11" s="235" t="s">
        <v>7</v>
      </c>
      <c r="E11" s="173">
        <v>0</v>
      </c>
      <c r="F11" s="304">
        <v>0</v>
      </c>
      <c r="G11" s="174">
        <v>0</v>
      </c>
      <c r="H11" s="175">
        <f>SUM(E11,G11)</f>
        <v>0</v>
      </c>
    </row>
    <row r="12" spans="1:9" ht="21" customHeight="1" thickBot="1">
      <c r="A12" s="157"/>
      <c r="B12" s="469"/>
      <c r="C12" s="472"/>
      <c r="D12" s="235" t="s">
        <v>8</v>
      </c>
      <c r="E12" s="173">
        <v>0</v>
      </c>
      <c r="F12" s="304">
        <v>0</v>
      </c>
      <c r="G12" s="174">
        <v>0</v>
      </c>
      <c r="H12" s="175">
        <f>SUM(E12,G12)</f>
        <v>0</v>
      </c>
    </row>
    <row r="13" spans="1:9" ht="15.75" thickBot="1">
      <c r="A13" s="157"/>
      <c r="B13" s="473">
        <v>2</v>
      </c>
      <c r="C13" s="475" t="s">
        <v>193</v>
      </c>
      <c r="D13" s="476"/>
      <c r="E13" s="310">
        <v>7</v>
      </c>
      <c r="F13" s="310">
        <v>7</v>
      </c>
      <c r="G13" s="310">
        <v>1</v>
      </c>
      <c r="H13" s="307">
        <v>15</v>
      </c>
    </row>
    <row r="14" spans="1:9" ht="18.75" customHeight="1" thickBot="1">
      <c r="A14" s="157"/>
      <c r="B14" s="474"/>
      <c r="C14" s="477"/>
      <c r="D14" s="478"/>
      <c r="E14" s="308">
        <f>IF(D9=0,0,D15/D9)</f>
        <v>0</v>
      </c>
      <c r="F14" s="309">
        <f>IF(F9=0,0,F15/F9)</f>
        <v>0.3</v>
      </c>
      <c r="G14" s="309">
        <f>IF(G9=0,0,G15/G9)</f>
        <v>0</v>
      </c>
      <c r="H14" s="176">
        <f>IF(H9=0,0,H15/H9)</f>
        <v>0.44444444444444442</v>
      </c>
    </row>
    <row r="15" spans="1:9" ht="42" customHeight="1" thickBot="1">
      <c r="A15" s="157"/>
      <c r="B15" s="161">
        <v>3</v>
      </c>
      <c r="C15" s="479" t="s">
        <v>195</v>
      </c>
      <c r="D15" s="480"/>
      <c r="E15" s="170">
        <v>9</v>
      </c>
      <c r="F15" s="303">
        <v>3</v>
      </c>
      <c r="G15" s="171">
        <v>0</v>
      </c>
      <c r="H15" s="175">
        <v>12</v>
      </c>
    </row>
    <row r="16" spans="1:9" ht="60" customHeight="1" thickBot="1">
      <c r="A16" s="157"/>
      <c r="B16" s="161">
        <v>4</v>
      </c>
      <c r="C16" s="489" t="s">
        <v>194</v>
      </c>
      <c r="D16" s="490"/>
      <c r="E16" s="311">
        <v>0</v>
      </c>
      <c r="F16" s="312">
        <v>1</v>
      </c>
      <c r="G16" s="313">
        <v>0</v>
      </c>
      <c r="H16" s="175">
        <v>1</v>
      </c>
    </row>
    <row r="17" spans="2:8" ht="44.25" customHeight="1" thickBot="1">
      <c r="B17" s="162">
        <v>5</v>
      </c>
      <c r="C17" s="483" t="s">
        <v>57</v>
      </c>
      <c r="D17" s="484"/>
      <c r="E17" s="177">
        <v>30</v>
      </c>
      <c r="F17" s="305">
        <v>14</v>
      </c>
      <c r="G17" s="178">
        <v>2</v>
      </c>
      <c r="H17" s="175">
        <v>46</v>
      </c>
    </row>
  </sheetData>
  <sheetProtection selectLockedCells="1"/>
  <customSheetViews>
    <customSheetView guid="{0FE12176-AFB9-4DD1-AAC7-5D3D5349C621}" fitToPage="1">
      <selection activeCell="D11" sqref="D11"/>
      <pageMargins left="0.3" right="0.32013888888888886" top="0.35" bottom="0.25972222222222224" header="0.51180555555555551" footer="0.51180555555555551"/>
      <pageSetup paperSize="9" firstPageNumber="46" orientation="landscape" useFirstPageNumber="1" horizontalDpi="300" verticalDpi="300"/>
      <headerFooter alignWithMargins="0"/>
    </customSheetView>
  </customSheetViews>
  <mergeCells count="15">
    <mergeCell ref="C17:D17"/>
    <mergeCell ref="C8:D8"/>
    <mergeCell ref="C9:D9"/>
    <mergeCell ref="C16:D16"/>
    <mergeCell ref="B10:B12"/>
    <mergeCell ref="C10:C12"/>
    <mergeCell ref="B13:B14"/>
    <mergeCell ref="C13:D14"/>
    <mergeCell ref="C15:D15"/>
    <mergeCell ref="D2:F2"/>
    <mergeCell ref="B3:C3"/>
    <mergeCell ref="D3:F3"/>
    <mergeCell ref="C4:F4"/>
    <mergeCell ref="B6:B7"/>
    <mergeCell ref="C6:D7"/>
  </mergeCells>
  <phoneticPr fontId="0" type="noConversion"/>
  <pageMargins left="0.3" right="0.32013888888888886" top="0.35" bottom="0.25972222222222224" header="0.51180555555555551" footer="0.51180555555555551"/>
  <pageSetup paperSize="9" firstPageNumber="46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workbookViewId="0">
      <selection activeCell="M47" sqref="M47"/>
    </sheetView>
  </sheetViews>
  <sheetFormatPr defaultRowHeight="12.75"/>
  <cols>
    <col min="1" max="1" width="4" style="48" customWidth="1"/>
    <col min="2" max="2" width="24.7109375" style="48" customWidth="1"/>
    <col min="3" max="5" width="9.140625" style="48" customWidth="1"/>
    <col min="6" max="6" width="8.7109375" style="48" customWidth="1"/>
    <col min="7" max="7" width="8.5703125" style="48" customWidth="1"/>
    <col min="8" max="8" width="7.85546875" style="48" customWidth="1"/>
    <col min="9" max="9" width="10.140625" style="48" customWidth="1"/>
    <col min="10" max="10" width="8.85546875" style="48" customWidth="1"/>
    <col min="11" max="11" width="9.28515625" style="48" customWidth="1"/>
    <col min="12" max="12" width="10" style="48" customWidth="1"/>
    <col min="13" max="13" width="13.140625" style="48" customWidth="1"/>
    <col min="14" max="14" width="10" style="48" customWidth="1"/>
    <col min="15" max="15" width="11.7109375" style="48" customWidth="1"/>
    <col min="16" max="16" width="9.140625" style="48" customWidth="1"/>
    <col min="17" max="17" width="5.28515625" style="48" customWidth="1"/>
    <col min="18" max="18" width="6.7109375" style="48" customWidth="1"/>
    <col min="19" max="19" width="7" style="48" customWidth="1"/>
    <col min="20" max="16384" width="9.140625" style="48"/>
  </cols>
  <sheetData>
    <row r="1" spans="1:24" customFormat="1" ht="24.75" customHeight="1">
      <c r="A1" s="239"/>
      <c r="B1" s="240"/>
      <c r="C1" s="492" t="s">
        <v>214</v>
      </c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239"/>
      <c r="Q1" s="239"/>
      <c r="R1" s="239"/>
      <c r="S1" s="239"/>
    </row>
    <row r="2" spans="1:24" customFormat="1" ht="12.75" customHeight="1">
      <c r="A2" s="239"/>
      <c r="B2" s="491" t="s">
        <v>0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  <c r="M2" s="491"/>
      <c r="N2" s="491"/>
      <c r="O2" s="491"/>
      <c r="P2" s="491"/>
      <c r="Q2" s="491"/>
      <c r="R2" s="491"/>
      <c r="S2" s="239"/>
    </row>
    <row r="3" spans="1:24" ht="15">
      <c r="A3" s="493" t="s">
        <v>212</v>
      </c>
      <c r="B3" s="493"/>
      <c r="C3" s="493"/>
      <c r="D3" s="493"/>
      <c r="E3" s="493"/>
      <c r="F3" s="241"/>
      <c r="G3" s="241"/>
      <c r="H3" s="241"/>
      <c r="I3" s="242"/>
      <c r="J3" s="242"/>
      <c r="K3" s="242"/>
      <c r="L3" s="242"/>
      <c r="M3" s="243"/>
      <c r="N3" s="243"/>
      <c r="O3" s="244"/>
      <c r="P3" s="244"/>
      <c r="Q3" s="244"/>
      <c r="R3" s="244"/>
      <c r="S3" s="245"/>
    </row>
    <row r="4" spans="1:24" ht="27" customHeight="1" thickBot="1">
      <c r="A4" s="494" t="s">
        <v>215</v>
      </c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494"/>
      <c r="P4" s="494"/>
      <c r="Q4" s="494"/>
      <c r="R4" s="494"/>
      <c r="S4" s="494"/>
    </row>
    <row r="5" spans="1:24" ht="72" customHeight="1">
      <c r="A5" s="495" t="s">
        <v>46</v>
      </c>
      <c r="B5" s="497" t="s">
        <v>125</v>
      </c>
      <c r="C5" s="497" t="s">
        <v>126</v>
      </c>
      <c r="D5" s="499" t="s">
        <v>140</v>
      </c>
      <c r="E5" s="501" t="s">
        <v>127</v>
      </c>
      <c r="F5" s="503" t="s">
        <v>206</v>
      </c>
      <c r="G5" s="504"/>
      <c r="H5" s="503" t="s">
        <v>128</v>
      </c>
      <c r="I5" s="504"/>
      <c r="J5" s="503" t="s">
        <v>58</v>
      </c>
      <c r="K5" s="504"/>
      <c r="L5" s="501" t="s">
        <v>129</v>
      </c>
      <c r="M5" s="501" t="s">
        <v>130</v>
      </c>
      <c r="N5" s="503" t="s">
        <v>207</v>
      </c>
      <c r="O5" s="504"/>
      <c r="P5" s="503" t="s">
        <v>208</v>
      </c>
      <c r="Q5" s="504"/>
      <c r="R5" s="503" t="s">
        <v>209</v>
      </c>
      <c r="S5" s="504"/>
      <c r="T5" s="501" t="s">
        <v>210</v>
      </c>
      <c r="U5" s="501" t="s">
        <v>131</v>
      </c>
      <c r="V5" s="503" t="s">
        <v>132</v>
      </c>
      <c r="W5" s="505"/>
      <c r="X5" s="506"/>
    </row>
    <row r="6" spans="1:24" ht="99" customHeight="1">
      <c r="A6" s="496"/>
      <c r="B6" s="498"/>
      <c r="C6" s="498"/>
      <c r="D6" s="500"/>
      <c r="E6" s="502"/>
      <c r="F6" s="326" t="s">
        <v>9</v>
      </c>
      <c r="G6" s="326" t="s">
        <v>211</v>
      </c>
      <c r="H6" s="327" t="s">
        <v>133</v>
      </c>
      <c r="I6" s="327" t="s">
        <v>134</v>
      </c>
      <c r="J6" s="327" t="s">
        <v>213</v>
      </c>
      <c r="K6" s="327" t="s">
        <v>135</v>
      </c>
      <c r="L6" s="502"/>
      <c r="M6" s="502"/>
      <c r="N6" s="327" t="s">
        <v>213</v>
      </c>
      <c r="O6" s="327" t="s">
        <v>135</v>
      </c>
      <c r="P6" s="327" t="s">
        <v>213</v>
      </c>
      <c r="Q6" s="327" t="s">
        <v>135</v>
      </c>
      <c r="R6" s="327" t="s">
        <v>213</v>
      </c>
      <c r="S6" s="327" t="s">
        <v>135</v>
      </c>
      <c r="T6" s="502"/>
      <c r="U6" s="502"/>
      <c r="V6" s="328" t="s">
        <v>136</v>
      </c>
      <c r="W6" s="327" t="s">
        <v>137</v>
      </c>
      <c r="X6" s="329" t="s">
        <v>138</v>
      </c>
    </row>
    <row r="7" spans="1:24" ht="18.75" customHeight="1">
      <c r="A7" s="251"/>
      <c r="B7" s="250" t="s">
        <v>10</v>
      </c>
      <c r="C7" s="236">
        <v>1</v>
      </c>
      <c r="D7" s="236" t="s">
        <v>143</v>
      </c>
      <c r="E7" s="236">
        <v>2</v>
      </c>
      <c r="F7" s="236">
        <v>3</v>
      </c>
      <c r="G7" s="236">
        <v>4</v>
      </c>
      <c r="H7" s="236">
        <v>5</v>
      </c>
      <c r="I7" s="236">
        <v>6</v>
      </c>
      <c r="J7" s="236">
        <v>7</v>
      </c>
      <c r="K7" s="236">
        <v>8</v>
      </c>
      <c r="L7" s="236">
        <v>9</v>
      </c>
      <c r="M7" s="236">
        <v>10</v>
      </c>
      <c r="N7" s="236">
        <v>11</v>
      </c>
      <c r="O7" s="236">
        <v>12</v>
      </c>
      <c r="P7" s="236">
        <v>13</v>
      </c>
      <c r="Q7" s="236">
        <v>14</v>
      </c>
      <c r="R7" s="236">
        <v>15</v>
      </c>
      <c r="S7" s="236">
        <v>16</v>
      </c>
      <c r="T7" s="314">
        <v>17</v>
      </c>
      <c r="U7" s="324">
        <v>18</v>
      </c>
      <c r="V7" s="325">
        <v>19</v>
      </c>
      <c r="W7" s="325">
        <v>20</v>
      </c>
      <c r="X7" s="330">
        <v>21</v>
      </c>
    </row>
    <row r="8" spans="1:24" ht="18" customHeight="1">
      <c r="A8" s="251">
        <v>1</v>
      </c>
      <c r="B8" s="250" t="s">
        <v>183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314"/>
      <c r="U8" s="321"/>
      <c r="V8" s="322"/>
      <c r="W8" s="322"/>
      <c r="X8" s="331"/>
    </row>
    <row r="9" spans="1:24" ht="18" customHeight="1">
      <c r="A9" s="251">
        <v>2</v>
      </c>
      <c r="B9" s="254" t="s">
        <v>182</v>
      </c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46"/>
      <c r="Q9" s="246"/>
      <c r="R9" s="237"/>
      <c r="S9" s="236"/>
      <c r="T9" s="315"/>
      <c r="U9" s="321"/>
      <c r="V9" s="322"/>
      <c r="W9" s="322"/>
      <c r="X9" s="331"/>
    </row>
    <row r="10" spans="1:24" ht="18" customHeight="1">
      <c r="A10" s="251">
        <v>3</v>
      </c>
      <c r="B10" s="254" t="s">
        <v>181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46"/>
      <c r="Q10" s="246"/>
      <c r="R10" s="237"/>
      <c r="S10" s="236"/>
      <c r="T10" s="315"/>
      <c r="U10" s="321"/>
      <c r="V10" s="322"/>
      <c r="W10" s="322"/>
      <c r="X10" s="331"/>
    </row>
    <row r="11" spans="1:24" ht="18" customHeight="1">
      <c r="A11" s="251">
        <v>4</v>
      </c>
      <c r="B11" s="254" t="s">
        <v>97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46"/>
      <c r="Q11" s="246"/>
      <c r="R11" s="236"/>
      <c r="S11" s="236"/>
      <c r="T11" s="314"/>
      <c r="U11" s="321"/>
      <c r="V11" s="322"/>
      <c r="W11" s="322"/>
      <c r="X11" s="331"/>
    </row>
    <row r="12" spans="1:24" ht="18" customHeight="1">
      <c r="A12" s="251">
        <v>5</v>
      </c>
      <c r="B12" s="254" t="s">
        <v>98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46"/>
      <c r="Q12" s="246"/>
      <c r="R12" s="237"/>
      <c r="S12" s="236"/>
      <c r="T12" s="314"/>
      <c r="U12" s="321"/>
      <c r="V12" s="322"/>
      <c r="W12" s="322"/>
      <c r="X12" s="331"/>
    </row>
    <row r="13" spans="1:24" ht="18" customHeight="1">
      <c r="A13" s="251">
        <v>6</v>
      </c>
      <c r="B13" s="254" t="s">
        <v>99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46"/>
      <c r="Q13" s="246"/>
      <c r="R13" s="237"/>
      <c r="S13" s="236"/>
      <c r="T13" s="314"/>
      <c r="U13" s="321"/>
      <c r="V13" s="322"/>
      <c r="W13" s="322"/>
      <c r="X13" s="331"/>
    </row>
    <row r="14" spans="1:24" ht="18" customHeight="1">
      <c r="A14" s="251">
        <v>7</v>
      </c>
      <c r="B14" s="254" t="s">
        <v>100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46"/>
      <c r="Q14" s="246"/>
      <c r="R14" s="237"/>
      <c r="S14" s="236"/>
      <c r="T14" s="314"/>
      <c r="U14" s="321"/>
      <c r="V14" s="322"/>
      <c r="W14" s="322"/>
      <c r="X14" s="331"/>
    </row>
    <row r="15" spans="1:24" ht="18" customHeight="1">
      <c r="A15" s="251">
        <v>8</v>
      </c>
      <c r="B15" s="254" t="s">
        <v>101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46"/>
      <c r="Q15" s="246"/>
      <c r="R15" s="237"/>
      <c r="S15" s="236"/>
      <c r="T15" s="314"/>
      <c r="U15" s="321"/>
      <c r="V15" s="322"/>
      <c r="W15" s="322"/>
      <c r="X15" s="331"/>
    </row>
    <row r="16" spans="1:24" ht="18" customHeight="1">
      <c r="A16" s="251">
        <v>9</v>
      </c>
      <c r="B16" s="254" t="s">
        <v>102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46"/>
      <c r="Q16" s="246"/>
      <c r="R16" s="237"/>
      <c r="S16" s="236"/>
      <c r="T16" s="314"/>
      <c r="U16" s="321"/>
      <c r="V16" s="322"/>
      <c r="W16" s="322"/>
      <c r="X16" s="331"/>
    </row>
    <row r="17" spans="1:24" ht="18" customHeight="1">
      <c r="A17" s="251">
        <v>10</v>
      </c>
      <c r="B17" s="254" t="s">
        <v>103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46"/>
      <c r="Q17" s="246"/>
      <c r="R17" s="237"/>
      <c r="S17" s="236"/>
      <c r="T17" s="314"/>
      <c r="U17" s="321"/>
      <c r="V17" s="322"/>
      <c r="W17" s="322"/>
      <c r="X17" s="331"/>
    </row>
    <row r="18" spans="1:24" ht="18" customHeight="1">
      <c r="A18" s="251">
        <v>11</v>
      </c>
      <c r="B18" s="254" t="s">
        <v>104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46"/>
      <c r="Q18" s="246"/>
      <c r="R18" s="237"/>
      <c r="S18" s="236"/>
      <c r="T18" s="314"/>
      <c r="U18" s="321"/>
      <c r="V18" s="322"/>
      <c r="W18" s="322"/>
      <c r="X18" s="331"/>
    </row>
    <row r="19" spans="1:24" ht="18" customHeight="1">
      <c r="A19" s="251">
        <v>12</v>
      </c>
      <c r="B19" s="254" t="s">
        <v>105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46"/>
      <c r="Q19" s="246"/>
      <c r="R19" s="237"/>
      <c r="S19" s="236"/>
      <c r="T19" s="314"/>
      <c r="U19" s="321"/>
      <c r="V19" s="322"/>
      <c r="W19" s="322"/>
      <c r="X19" s="331"/>
    </row>
    <row r="20" spans="1:24" ht="18" customHeight="1">
      <c r="A20" s="251">
        <v>13</v>
      </c>
      <c r="B20" s="254" t="s">
        <v>106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46"/>
      <c r="Q20" s="246"/>
      <c r="R20" s="237"/>
      <c r="S20" s="236"/>
      <c r="T20" s="314"/>
      <c r="U20" s="321"/>
      <c r="V20" s="322"/>
      <c r="W20" s="322"/>
      <c r="X20" s="331"/>
    </row>
    <row r="21" spans="1:24" ht="18" customHeight="1">
      <c r="A21" s="251">
        <v>14</v>
      </c>
      <c r="B21" s="254" t="s">
        <v>107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46"/>
      <c r="Q21" s="246"/>
      <c r="R21" s="236"/>
      <c r="S21" s="236"/>
      <c r="T21" s="314"/>
      <c r="U21" s="321"/>
      <c r="V21" s="322"/>
      <c r="W21" s="322"/>
      <c r="X21" s="331"/>
    </row>
    <row r="22" spans="1:24" ht="18" customHeight="1">
      <c r="A22" s="251">
        <v>15</v>
      </c>
      <c r="B22" s="254" t="s">
        <v>108</v>
      </c>
      <c r="C22" s="236"/>
      <c r="D22" s="236"/>
      <c r="E22" s="236"/>
      <c r="F22" s="237"/>
      <c r="G22" s="237"/>
      <c r="H22" s="236"/>
      <c r="I22" s="236"/>
      <c r="J22" s="237"/>
      <c r="K22" s="237"/>
      <c r="L22" s="237"/>
      <c r="M22" s="237"/>
      <c r="N22" s="247"/>
      <c r="O22" s="246"/>
      <c r="P22" s="246"/>
      <c r="Q22" s="246"/>
      <c r="R22" s="237"/>
      <c r="S22" s="247"/>
      <c r="T22" s="315"/>
      <c r="U22" s="321"/>
      <c r="V22" s="322"/>
      <c r="W22" s="322"/>
      <c r="X22" s="331"/>
    </row>
    <row r="23" spans="1:24" ht="18" customHeight="1">
      <c r="A23" s="251">
        <v>16</v>
      </c>
      <c r="B23" s="254" t="s">
        <v>109</v>
      </c>
      <c r="C23" s="236"/>
      <c r="D23" s="236"/>
      <c r="E23" s="236"/>
      <c r="F23" s="237"/>
      <c r="G23" s="237"/>
      <c r="H23" s="236"/>
      <c r="I23" s="236"/>
      <c r="J23" s="237"/>
      <c r="K23" s="237"/>
      <c r="L23" s="237"/>
      <c r="M23" s="237"/>
      <c r="N23" s="247"/>
      <c r="O23" s="246"/>
      <c r="P23" s="246"/>
      <c r="Q23" s="246"/>
      <c r="R23" s="237"/>
      <c r="S23" s="247"/>
      <c r="T23" s="315"/>
      <c r="U23" s="321"/>
      <c r="V23" s="322"/>
      <c r="W23" s="322"/>
      <c r="X23" s="331"/>
    </row>
    <row r="24" spans="1:24" ht="18" customHeight="1">
      <c r="A24" s="251">
        <v>17</v>
      </c>
      <c r="B24" s="254" t="s">
        <v>110</v>
      </c>
      <c r="C24" s="236"/>
      <c r="D24" s="236"/>
      <c r="E24" s="236"/>
      <c r="F24" s="237"/>
      <c r="G24" s="237"/>
      <c r="H24" s="236"/>
      <c r="I24" s="236"/>
      <c r="J24" s="237"/>
      <c r="K24" s="237"/>
      <c r="L24" s="237"/>
      <c r="M24" s="237"/>
      <c r="N24" s="247"/>
      <c r="O24" s="246"/>
      <c r="P24" s="246"/>
      <c r="Q24" s="246"/>
      <c r="R24" s="237"/>
      <c r="S24" s="247"/>
      <c r="T24" s="315"/>
      <c r="U24" s="321"/>
      <c r="V24" s="322"/>
      <c r="W24" s="322"/>
      <c r="X24" s="331"/>
    </row>
    <row r="25" spans="1:24" ht="18" customHeight="1">
      <c r="A25" s="251">
        <v>18</v>
      </c>
      <c r="B25" s="254" t="s">
        <v>111</v>
      </c>
      <c r="C25" s="236"/>
      <c r="D25" s="236"/>
      <c r="E25" s="236"/>
      <c r="F25" s="237"/>
      <c r="G25" s="237"/>
      <c r="H25" s="236"/>
      <c r="I25" s="236"/>
      <c r="J25" s="237"/>
      <c r="K25" s="237"/>
      <c r="L25" s="237"/>
      <c r="M25" s="237"/>
      <c r="N25" s="247"/>
      <c r="O25" s="246"/>
      <c r="P25" s="246"/>
      <c r="Q25" s="246"/>
      <c r="R25" s="237"/>
      <c r="S25" s="247"/>
      <c r="T25" s="315"/>
      <c r="U25" s="321"/>
      <c r="V25" s="322"/>
      <c r="W25" s="322"/>
      <c r="X25" s="331"/>
    </row>
    <row r="26" spans="1:24" ht="18" customHeight="1">
      <c r="A26" s="251">
        <v>19</v>
      </c>
      <c r="B26" s="254" t="s">
        <v>112</v>
      </c>
      <c r="C26" s="248"/>
      <c r="D26" s="248"/>
      <c r="E26" s="248"/>
      <c r="F26" s="249"/>
      <c r="G26" s="249"/>
      <c r="H26" s="248"/>
      <c r="I26" s="249"/>
      <c r="J26" s="249"/>
      <c r="K26" s="249"/>
      <c r="L26" s="249"/>
      <c r="M26" s="249"/>
      <c r="N26" s="249"/>
      <c r="O26" s="249"/>
      <c r="P26" s="249"/>
      <c r="Q26" s="249"/>
      <c r="R26" s="237"/>
      <c r="S26" s="249"/>
      <c r="T26" s="316"/>
      <c r="U26" s="321"/>
      <c r="V26" s="322"/>
      <c r="W26" s="322"/>
      <c r="X26" s="331"/>
    </row>
    <row r="27" spans="1:24" ht="18" customHeight="1">
      <c r="A27" s="251">
        <v>20</v>
      </c>
      <c r="B27" s="254" t="s">
        <v>113</v>
      </c>
      <c r="C27" s="237"/>
      <c r="D27" s="237"/>
      <c r="E27" s="237"/>
      <c r="F27" s="237"/>
      <c r="G27" s="237"/>
      <c r="H27" s="237"/>
      <c r="I27" s="236"/>
      <c r="J27" s="237"/>
      <c r="K27" s="237"/>
      <c r="L27" s="237"/>
      <c r="M27" s="237"/>
      <c r="N27" s="247"/>
      <c r="O27" s="246"/>
      <c r="P27" s="246"/>
      <c r="Q27" s="246"/>
      <c r="R27" s="237"/>
      <c r="S27" s="247"/>
      <c r="T27" s="317"/>
      <c r="U27" s="321"/>
      <c r="V27" s="322"/>
      <c r="W27" s="322"/>
      <c r="X27" s="331"/>
    </row>
    <row r="28" spans="1:24" ht="18" customHeight="1">
      <c r="A28" s="251">
        <v>21</v>
      </c>
      <c r="B28" s="254" t="s">
        <v>114</v>
      </c>
      <c r="C28" s="237"/>
      <c r="D28" s="237"/>
      <c r="E28" s="237"/>
      <c r="F28" s="237"/>
      <c r="G28" s="237"/>
      <c r="H28" s="237"/>
      <c r="I28" s="236"/>
      <c r="J28" s="237"/>
      <c r="K28" s="237"/>
      <c r="L28" s="237"/>
      <c r="M28" s="237"/>
      <c r="N28" s="247"/>
      <c r="O28" s="246"/>
      <c r="P28" s="246"/>
      <c r="Q28" s="246"/>
      <c r="R28" s="237"/>
      <c r="S28" s="247"/>
      <c r="T28" s="317"/>
      <c r="U28" s="321"/>
      <c r="V28" s="322"/>
      <c r="W28" s="322"/>
      <c r="X28" s="331"/>
    </row>
    <row r="29" spans="1:24" ht="18" customHeight="1">
      <c r="A29" s="251">
        <v>22</v>
      </c>
      <c r="B29" s="255" t="s">
        <v>180</v>
      </c>
      <c r="C29" s="238">
        <v>1</v>
      </c>
      <c r="D29" s="238"/>
      <c r="E29" s="238"/>
      <c r="F29" s="237">
        <v>1</v>
      </c>
      <c r="G29" s="237">
        <v>1</v>
      </c>
      <c r="H29" s="237"/>
      <c r="I29" s="236"/>
      <c r="J29" s="237"/>
      <c r="K29" s="237"/>
      <c r="L29" s="237"/>
      <c r="M29" s="237"/>
      <c r="N29" s="247"/>
      <c r="O29" s="246"/>
      <c r="P29" s="246"/>
      <c r="Q29" s="246"/>
      <c r="R29" s="237"/>
      <c r="S29" s="247"/>
      <c r="T29" s="317"/>
      <c r="U29" s="321"/>
      <c r="V29" s="322"/>
      <c r="W29" s="322"/>
      <c r="X29" s="331"/>
    </row>
    <row r="30" spans="1:24" ht="18" customHeight="1">
      <c r="A30" s="251">
        <v>23</v>
      </c>
      <c r="B30" s="255" t="s">
        <v>115</v>
      </c>
      <c r="C30" s="237"/>
      <c r="D30" s="237"/>
      <c r="E30" s="237"/>
      <c r="F30" s="237"/>
      <c r="G30" s="237"/>
      <c r="H30" s="237"/>
      <c r="I30" s="236"/>
      <c r="J30" s="237"/>
      <c r="K30" s="237"/>
      <c r="L30" s="237"/>
      <c r="M30" s="237"/>
      <c r="N30" s="247"/>
      <c r="O30" s="246"/>
      <c r="P30" s="246"/>
      <c r="Q30" s="246"/>
      <c r="R30" s="237"/>
      <c r="S30" s="247"/>
      <c r="T30" s="317"/>
      <c r="U30" s="321"/>
      <c r="V30" s="322"/>
      <c r="W30" s="322"/>
      <c r="X30" s="331"/>
    </row>
    <row r="31" spans="1:24" ht="18" customHeight="1">
      <c r="A31" s="251">
        <v>24</v>
      </c>
      <c r="B31" s="255" t="s">
        <v>116</v>
      </c>
      <c r="C31" s="237"/>
      <c r="D31" s="237"/>
      <c r="E31" s="237"/>
      <c r="F31" s="237"/>
      <c r="G31" s="237"/>
      <c r="H31" s="237"/>
      <c r="I31" s="236"/>
      <c r="J31" s="237"/>
      <c r="K31" s="237"/>
      <c r="L31" s="237"/>
      <c r="M31" s="237"/>
      <c r="N31" s="247"/>
      <c r="O31" s="246"/>
      <c r="P31" s="246"/>
      <c r="Q31" s="246"/>
      <c r="R31" s="237"/>
      <c r="S31" s="247"/>
      <c r="T31" s="317"/>
      <c r="U31" s="323"/>
      <c r="V31" s="322"/>
      <c r="W31" s="322"/>
      <c r="X31" s="331"/>
    </row>
    <row r="32" spans="1:24" ht="18" customHeight="1">
      <c r="A32" s="251">
        <v>25</v>
      </c>
      <c r="B32" s="255" t="s">
        <v>117</v>
      </c>
      <c r="C32" s="248"/>
      <c r="D32" s="248"/>
      <c r="E32" s="248"/>
      <c r="F32" s="249"/>
      <c r="G32" s="249"/>
      <c r="H32" s="248"/>
      <c r="I32" s="249"/>
      <c r="J32" s="249"/>
      <c r="K32" s="249"/>
      <c r="L32" s="249"/>
      <c r="M32" s="249"/>
      <c r="N32" s="249"/>
      <c r="O32" s="249"/>
      <c r="P32" s="249"/>
      <c r="Q32" s="249"/>
      <c r="R32" s="237"/>
      <c r="S32" s="249"/>
      <c r="T32" s="316"/>
      <c r="U32" s="321"/>
      <c r="V32" s="322"/>
      <c r="W32" s="322"/>
      <c r="X32" s="331"/>
    </row>
    <row r="33" spans="1:24" ht="18" customHeight="1">
      <c r="A33" s="251">
        <v>26</v>
      </c>
      <c r="B33" s="255" t="s">
        <v>118</v>
      </c>
      <c r="C33" s="237"/>
      <c r="D33" s="237"/>
      <c r="E33" s="237"/>
      <c r="F33" s="237"/>
      <c r="G33" s="237"/>
      <c r="H33" s="237"/>
      <c r="I33" s="236"/>
      <c r="J33" s="237"/>
      <c r="K33" s="237"/>
      <c r="L33" s="237"/>
      <c r="M33" s="237"/>
      <c r="N33" s="247"/>
      <c r="O33" s="246"/>
      <c r="P33" s="246"/>
      <c r="Q33" s="246"/>
      <c r="R33" s="237"/>
      <c r="S33" s="247"/>
      <c r="T33" s="317"/>
      <c r="U33" s="321"/>
      <c r="V33" s="322"/>
      <c r="W33" s="322"/>
      <c r="X33" s="331"/>
    </row>
    <row r="34" spans="1:24" ht="18" customHeight="1">
      <c r="A34" s="251">
        <v>27</v>
      </c>
      <c r="B34" s="255" t="s">
        <v>119</v>
      </c>
      <c r="C34" s="237"/>
      <c r="D34" s="237"/>
      <c r="E34" s="237"/>
      <c r="F34" s="237"/>
      <c r="G34" s="237"/>
      <c r="H34" s="237"/>
      <c r="I34" s="236"/>
      <c r="J34" s="237"/>
      <c r="K34" s="237"/>
      <c r="L34" s="237"/>
      <c r="M34" s="237"/>
      <c r="N34" s="247"/>
      <c r="O34" s="246"/>
      <c r="P34" s="246"/>
      <c r="Q34" s="246"/>
      <c r="R34" s="237"/>
      <c r="S34" s="247"/>
      <c r="T34" s="317"/>
      <c r="U34" s="321"/>
      <c r="V34" s="322"/>
      <c r="W34" s="322"/>
      <c r="X34" s="331"/>
    </row>
    <row r="35" spans="1:24" ht="18" customHeight="1">
      <c r="A35" s="251">
        <v>28</v>
      </c>
      <c r="B35" s="255" t="s">
        <v>120</v>
      </c>
      <c r="C35" s="237"/>
      <c r="D35" s="237"/>
      <c r="E35" s="237"/>
      <c r="F35" s="237"/>
      <c r="G35" s="237"/>
      <c r="H35" s="237"/>
      <c r="I35" s="236"/>
      <c r="J35" s="237"/>
      <c r="K35" s="237"/>
      <c r="L35" s="237"/>
      <c r="M35" s="237"/>
      <c r="N35" s="247"/>
      <c r="O35" s="246"/>
      <c r="P35" s="246"/>
      <c r="Q35" s="246"/>
      <c r="R35" s="237"/>
      <c r="S35" s="247"/>
      <c r="T35" s="317"/>
      <c r="U35" s="321"/>
      <c r="V35" s="322"/>
      <c r="W35" s="322"/>
      <c r="X35" s="331"/>
    </row>
    <row r="36" spans="1:24" ht="18" customHeight="1">
      <c r="A36" s="251">
        <v>29</v>
      </c>
      <c r="B36" s="255" t="s">
        <v>199</v>
      </c>
      <c r="C36" s="248"/>
      <c r="D36" s="248"/>
      <c r="E36" s="248"/>
      <c r="F36" s="249"/>
      <c r="G36" s="249"/>
      <c r="H36" s="248"/>
      <c r="I36" s="249"/>
      <c r="J36" s="249"/>
      <c r="K36" s="249"/>
      <c r="L36" s="249"/>
      <c r="M36" s="249"/>
      <c r="N36" s="249"/>
      <c r="O36" s="249"/>
      <c r="P36" s="249"/>
      <c r="Q36" s="249"/>
      <c r="R36" s="237"/>
      <c r="S36" s="249"/>
      <c r="T36" s="316"/>
      <c r="U36" s="321"/>
      <c r="V36" s="322"/>
      <c r="W36" s="322"/>
      <c r="X36" s="331"/>
    </row>
    <row r="37" spans="1:24" ht="18" customHeight="1">
      <c r="A37" s="251">
        <v>30</v>
      </c>
      <c r="B37" s="255" t="s">
        <v>200</v>
      </c>
      <c r="C37" s="248"/>
      <c r="D37" s="248"/>
      <c r="E37" s="248"/>
      <c r="F37" s="249"/>
      <c r="G37" s="249"/>
      <c r="H37" s="248"/>
      <c r="I37" s="249"/>
      <c r="J37" s="249"/>
      <c r="K37" s="249"/>
      <c r="L37" s="249"/>
      <c r="M37" s="249"/>
      <c r="N37" s="249"/>
      <c r="O37" s="249"/>
      <c r="P37" s="249"/>
      <c r="Q37" s="249"/>
      <c r="R37" s="237"/>
      <c r="S37" s="249"/>
      <c r="T37" s="316"/>
      <c r="U37" s="321"/>
      <c r="V37" s="322"/>
      <c r="W37" s="322"/>
      <c r="X37" s="331"/>
    </row>
    <row r="38" spans="1:24" ht="18" customHeight="1">
      <c r="A38" s="251">
        <v>31</v>
      </c>
      <c r="B38" s="255" t="s">
        <v>201</v>
      </c>
      <c r="C38" s="248"/>
      <c r="D38" s="248"/>
      <c r="E38" s="248"/>
      <c r="F38" s="249"/>
      <c r="G38" s="249"/>
      <c r="H38" s="248"/>
      <c r="I38" s="249"/>
      <c r="J38" s="249"/>
      <c r="K38" s="249"/>
      <c r="L38" s="249"/>
      <c r="M38" s="249"/>
      <c r="N38" s="249"/>
      <c r="O38" s="249"/>
      <c r="P38" s="249"/>
      <c r="Q38" s="249"/>
      <c r="R38" s="237"/>
      <c r="S38" s="249"/>
      <c r="T38" s="316"/>
      <c r="U38" s="321"/>
      <c r="V38" s="322"/>
      <c r="W38" s="322"/>
      <c r="X38" s="331"/>
    </row>
    <row r="39" spans="1:24" ht="18" customHeight="1">
      <c r="A39" s="251">
        <v>32</v>
      </c>
      <c r="B39" s="255" t="s">
        <v>202</v>
      </c>
      <c r="C39" s="248">
        <v>1</v>
      </c>
      <c r="D39" s="248"/>
      <c r="E39" s="248"/>
      <c r="F39" s="249">
        <v>1</v>
      </c>
      <c r="G39" s="249">
        <v>1</v>
      </c>
      <c r="H39" s="248"/>
      <c r="I39" s="249"/>
      <c r="J39" s="249"/>
      <c r="K39" s="249"/>
      <c r="L39" s="249"/>
      <c r="M39" s="249"/>
      <c r="N39" s="249"/>
      <c r="O39" s="249"/>
      <c r="P39" s="249"/>
      <c r="Q39" s="249"/>
      <c r="R39" s="237"/>
      <c r="S39" s="249"/>
      <c r="T39" s="316"/>
      <c r="U39" s="321"/>
      <c r="V39" s="322"/>
      <c r="W39" s="322"/>
      <c r="X39" s="331"/>
    </row>
    <row r="40" spans="1:24" ht="18" customHeight="1">
      <c r="A40" s="251">
        <v>33</v>
      </c>
      <c r="B40" s="255" t="s">
        <v>203</v>
      </c>
      <c r="C40" s="248"/>
      <c r="D40" s="248"/>
      <c r="E40" s="248"/>
      <c r="F40" s="249"/>
      <c r="G40" s="249"/>
      <c r="H40" s="248"/>
      <c r="I40" s="249"/>
      <c r="J40" s="249"/>
      <c r="K40" s="249"/>
      <c r="L40" s="249"/>
      <c r="M40" s="249"/>
      <c r="N40" s="249"/>
      <c r="O40" s="249"/>
      <c r="P40" s="249"/>
      <c r="Q40" s="249"/>
      <c r="R40" s="237"/>
      <c r="S40" s="249"/>
      <c r="T40" s="316"/>
      <c r="U40" s="321"/>
      <c r="V40" s="322"/>
      <c r="W40" s="322"/>
      <c r="X40" s="331"/>
    </row>
    <row r="41" spans="1:24" ht="18" customHeight="1">
      <c r="A41" s="251">
        <v>34</v>
      </c>
      <c r="B41" s="255" t="s">
        <v>204</v>
      </c>
      <c r="C41" s="248"/>
      <c r="D41" s="248"/>
      <c r="E41" s="248"/>
      <c r="F41" s="249"/>
      <c r="G41" s="249"/>
      <c r="H41" s="248"/>
      <c r="I41" s="249"/>
      <c r="J41" s="249"/>
      <c r="K41" s="249"/>
      <c r="L41" s="249"/>
      <c r="M41" s="249"/>
      <c r="N41" s="249"/>
      <c r="O41" s="249"/>
      <c r="P41" s="249"/>
      <c r="Q41" s="249"/>
      <c r="R41" s="237"/>
      <c r="S41" s="249"/>
      <c r="T41" s="316"/>
      <c r="U41" s="321"/>
      <c r="V41" s="322"/>
      <c r="W41" s="322"/>
      <c r="X41" s="331"/>
    </row>
    <row r="42" spans="1:24" ht="15" customHeight="1">
      <c r="A42" s="251">
        <v>35</v>
      </c>
      <c r="B42" s="254" t="s">
        <v>188</v>
      </c>
      <c r="C42" s="237"/>
      <c r="D42" s="237"/>
      <c r="E42" s="237"/>
      <c r="F42" s="237"/>
      <c r="G42" s="237"/>
      <c r="H42" s="237"/>
      <c r="I42" s="236"/>
      <c r="J42" s="237"/>
      <c r="K42" s="237"/>
      <c r="L42" s="237"/>
      <c r="M42" s="237"/>
      <c r="N42" s="247"/>
      <c r="O42" s="246"/>
      <c r="P42" s="246"/>
      <c r="Q42" s="246"/>
      <c r="R42" s="237"/>
      <c r="S42" s="247"/>
      <c r="T42" s="317"/>
      <c r="U42" s="321"/>
      <c r="V42" s="322"/>
      <c r="W42" s="322"/>
      <c r="X42" s="331"/>
    </row>
    <row r="43" spans="1:24" ht="17.25" customHeight="1" thickBot="1">
      <c r="A43" s="340">
        <v>36</v>
      </c>
      <c r="B43" s="256" t="s">
        <v>59</v>
      </c>
      <c r="C43" s="257"/>
      <c r="D43" s="257"/>
      <c r="E43" s="257"/>
      <c r="F43" s="257"/>
      <c r="G43" s="257"/>
      <c r="H43" s="257"/>
      <c r="I43" s="258"/>
      <c r="J43" s="257"/>
      <c r="K43" s="257"/>
      <c r="L43" s="257"/>
      <c r="M43" s="257"/>
      <c r="N43" s="259"/>
      <c r="O43" s="260"/>
      <c r="P43" s="260"/>
      <c r="Q43" s="260"/>
      <c r="R43" s="257"/>
      <c r="S43" s="259"/>
      <c r="T43" s="318"/>
      <c r="U43" s="335"/>
      <c r="V43" s="336"/>
      <c r="W43" s="336"/>
      <c r="X43" s="337"/>
    </row>
    <row r="44" spans="1:24" ht="13.9" customHeight="1">
      <c r="A44" s="341">
        <v>37</v>
      </c>
      <c r="B44" s="261" t="s">
        <v>84</v>
      </c>
      <c r="C44" s="262">
        <f t="shared" ref="C44:T44" si="0">SUM(C8:C43)</f>
        <v>2</v>
      </c>
      <c r="D44" s="262">
        <f>SUM(D8:D43)</f>
        <v>0</v>
      </c>
      <c r="E44" s="262">
        <f t="shared" si="0"/>
        <v>0</v>
      </c>
      <c r="F44" s="262">
        <f t="shared" si="0"/>
        <v>2</v>
      </c>
      <c r="G44" s="262">
        <f t="shared" si="0"/>
        <v>2</v>
      </c>
      <c r="H44" s="262">
        <f>SUM(H8:H43)</f>
        <v>0</v>
      </c>
      <c r="I44" s="262">
        <f t="shared" si="0"/>
        <v>0</v>
      </c>
      <c r="J44" s="262">
        <f t="shared" si="0"/>
        <v>0</v>
      </c>
      <c r="K44" s="262">
        <f t="shared" si="0"/>
        <v>0</v>
      </c>
      <c r="L44" s="262">
        <f t="shared" si="0"/>
        <v>0</v>
      </c>
      <c r="M44" s="262">
        <f t="shared" si="0"/>
        <v>0</v>
      </c>
      <c r="N44" s="262">
        <f t="shared" si="0"/>
        <v>0</v>
      </c>
      <c r="O44" s="262">
        <f t="shared" si="0"/>
        <v>0</v>
      </c>
      <c r="P44" s="262">
        <f t="shared" si="0"/>
        <v>0</v>
      </c>
      <c r="Q44" s="262">
        <f t="shared" si="0"/>
        <v>0</v>
      </c>
      <c r="R44" s="262">
        <f t="shared" si="0"/>
        <v>0</v>
      </c>
      <c r="S44" s="262">
        <f t="shared" si="0"/>
        <v>0</v>
      </c>
      <c r="T44" s="319">
        <f t="shared" si="0"/>
        <v>0</v>
      </c>
      <c r="U44" s="338">
        <f>SUM(U8:U43)</f>
        <v>0</v>
      </c>
      <c r="V44" s="338">
        <f>SUM(V8:V43)</f>
        <v>0</v>
      </c>
      <c r="W44" s="338">
        <f>SUM(W8:W43)</f>
        <v>0</v>
      </c>
      <c r="X44" s="339">
        <f>SUM(X8:X43)</f>
        <v>0</v>
      </c>
    </row>
    <row r="45" spans="1:24" ht="19.5" customHeight="1" thickBot="1">
      <c r="A45" s="332">
        <v>38</v>
      </c>
      <c r="B45" s="252" t="s">
        <v>139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320"/>
      <c r="U45" s="333"/>
      <c r="V45" s="333"/>
      <c r="W45" s="333"/>
      <c r="X45" s="334"/>
    </row>
    <row r="46" spans="1:24" ht="19.5" customHeight="1">
      <c r="A46" s="50"/>
      <c r="B46" s="51"/>
      <c r="C46" s="52"/>
      <c r="D46" s="52"/>
      <c r="E46" s="53"/>
      <c r="F46" s="54"/>
      <c r="G46" s="54"/>
      <c r="H46" s="52"/>
      <c r="I46" s="54"/>
      <c r="J46" s="54"/>
      <c r="K46" s="54"/>
      <c r="L46" s="54"/>
      <c r="M46" s="55"/>
      <c r="N46" s="56"/>
      <c r="O46" s="56"/>
      <c r="P46" s="56"/>
      <c r="Q46" s="55"/>
      <c r="R46" s="55"/>
      <c r="S46" s="55"/>
      <c r="T46" s="49"/>
    </row>
    <row r="47" spans="1:24">
      <c r="A47" s="57" t="s">
        <v>216</v>
      </c>
      <c r="B47" s="57"/>
      <c r="C47" s="57"/>
      <c r="D47" s="57"/>
      <c r="E47" s="57"/>
      <c r="F47" s="57"/>
      <c r="G47" s="57"/>
      <c r="H47" s="57"/>
      <c r="I47" s="57"/>
      <c r="J47" s="57" t="s">
        <v>218</v>
      </c>
      <c r="K47" s="57"/>
      <c r="L47" s="57"/>
      <c r="M47" s="58"/>
      <c r="N47" s="58"/>
      <c r="O47" s="49"/>
      <c r="P47" s="49"/>
      <c r="Q47" s="58"/>
      <c r="R47" s="58"/>
      <c r="S47" s="58"/>
      <c r="T47" s="49"/>
    </row>
    <row r="48" spans="1:24">
      <c r="A48" s="57" t="s">
        <v>217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49"/>
      <c r="N48" s="49"/>
      <c r="O48" s="49"/>
      <c r="P48" s="49"/>
      <c r="Q48" s="49"/>
      <c r="R48" s="49"/>
      <c r="S48" s="49"/>
    </row>
    <row r="49" spans="1:19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</sheetData>
  <protectedRanges>
    <protectedRange sqref="A3:M4 Q3:S4" name="Диапазон7"/>
    <protectedRange sqref="J12:N13 S12:T13 G12:G13 F12 J17:N17 S17:T17 F17:G17 J19:N19 S19:T19 G19" name="Диапазон2"/>
    <protectedRange sqref="H32 H46 I33:I35 C32:E32 H11:I24 I25 H25:H26 C9:N10 S9:S10 C11:E26 I42:I43 I27:I31 H36:H41 C36:E41" name="Диапазон1"/>
    <protectedRange sqref="J21:N21 R21:T21 G21" name="Диапазон3"/>
    <protectedRange sqref="I26:Q26 T26 I32:Q32 S32:T32 S22:S26 J22:N25 G22:G26" name="Диапазон4"/>
    <protectedRange sqref="J33:N35 F33:H35 J27:N31 F27:H31 S27:T31 G36:G41 I36:Q41 S33:T41" name="Диапазон5"/>
    <protectedRange sqref="S43:T43 F43:H43 J43:N43" name="Диапазон6"/>
  </protectedRanges>
  <mergeCells count="20">
    <mergeCell ref="T5:T6"/>
    <mergeCell ref="U5:U6"/>
    <mergeCell ref="V5:X5"/>
    <mergeCell ref="H5:I5"/>
    <mergeCell ref="J5:K5"/>
    <mergeCell ref="L5:L6"/>
    <mergeCell ref="M5:M6"/>
    <mergeCell ref="N5:O5"/>
    <mergeCell ref="P5:Q5"/>
    <mergeCell ref="B2:R2"/>
    <mergeCell ref="C1:O1"/>
    <mergeCell ref="A3:E3"/>
    <mergeCell ref="A4:S4"/>
    <mergeCell ref="A5:A6"/>
    <mergeCell ref="B5:B6"/>
    <mergeCell ref="C5:C6"/>
    <mergeCell ref="D5:D6"/>
    <mergeCell ref="E5:E6"/>
    <mergeCell ref="F5:G5"/>
    <mergeCell ref="R5:S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2"/>
  <sheetViews>
    <sheetView tabSelected="1" zoomScale="70" zoomScaleNormal="70" workbookViewId="0">
      <selection activeCell="R13" sqref="R13"/>
    </sheetView>
  </sheetViews>
  <sheetFormatPr defaultRowHeight="12.75"/>
  <cols>
    <col min="1" max="2" width="0.7109375" customWidth="1"/>
    <col min="3" max="3" width="6.7109375" customWidth="1"/>
    <col min="4" max="4" width="37.42578125" customWidth="1"/>
    <col min="5" max="5" width="8.85546875" customWidth="1"/>
    <col min="6" max="6" width="11" customWidth="1"/>
    <col min="7" max="7" width="16.5703125" customWidth="1"/>
    <col min="8" max="8" width="32.28515625" customWidth="1"/>
    <col min="9" max="9" width="20.7109375" customWidth="1"/>
    <col min="10" max="10" width="23.140625" customWidth="1"/>
    <col min="11" max="11" width="18.85546875" customWidth="1"/>
  </cols>
  <sheetData>
    <row r="1" spans="3:11" ht="18.75" customHeight="1" thickBot="1">
      <c r="E1" s="508" t="s">
        <v>214</v>
      </c>
      <c r="F1" s="508"/>
      <c r="G1" s="508"/>
      <c r="H1" s="508"/>
    </row>
    <row r="2" spans="3:11" ht="22.35" customHeight="1">
      <c r="E2" s="509" t="s">
        <v>28</v>
      </c>
      <c r="F2" s="509"/>
      <c r="G2" s="509"/>
      <c r="H2" s="509"/>
    </row>
    <row r="3" spans="3:11" ht="15.75">
      <c r="D3" s="38" t="s">
        <v>60</v>
      </c>
      <c r="E3" s="38"/>
      <c r="F3" s="38"/>
      <c r="G3" s="38"/>
      <c r="H3" s="38"/>
      <c r="I3" s="38"/>
      <c r="J3" s="38"/>
      <c r="K3" s="37"/>
    </row>
    <row r="4" spans="3:11" ht="30" customHeight="1">
      <c r="D4" s="38"/>
      <c r="E4" s="351" t="s">
        <v>122</v>
      </c>
      <c r="F4" s="351"/>
      <c r="G4" s="351"/>
      <c r="H4" s="351"/>
      <c r="I4" s="351"/>
      <c r="J4" s="38"/>
      <c r="K4" s="37"/>
    </row>
    <row r="5" spans="3:11" ht="13.5" thickBot="1">
      <c r="D5" s="12"/>
      <c r="E5" s="12"/>
      <c r="F5" s="12"/>
      <c r="G5" s="12"/>
      <c r="H5" s="12"/>
      <c r="I5" s="12"/>
      <c r="J5" s="12"/>
      <c r="K5" s="12"/>
    </row>
    <row r="6" spans="3:11" ht="76.5" customHeight="1">
      <c r="C6" s="510"/>
      <c r="D6" s="511" t="s">
        <v>61</v>
      </c>
      <c r="E6" s="513" t="s">
        <v>46</v>
      </c>
      <c r="F6" s="46" t="s">
        <v>62</v>
      </c>
      <c r="G6" s="515" t="s">
        <v>63</v>
      </c>
      <c r="H6" s="46" t="s">
        <v>64</v>
      </c>
      <c r="I6" s="46" t="s">
        <v>65</v>
      </c>
      <c r="J6" s="46" t="s">
        <v>66</v>
      </c>
      <c r="K6" s="278" t="s">
        <v>67</v>
      </c>
    </row>
    <row r="7" spans="3:11" ht="28.5" customHeight="1">
      <c r="C7" s="510"/>
      <c r="D7" s="512"/>
      <c r="E7" s="514"/>
      <c r="F7" s="39" t="s">
        <v>55</v>
      </c>
      <c r="G7" s="516"/>
      <c r="H7" s="39" t="s">
        <v>55</v>
      </c>
      <c r="I7" s="39" t="s">
        <v>55</v>
      </c>
      <c r="J7" s="39" t="s">
        <v>55</v>
      </c>
      <c r="K7" s="279" t="s">
        <v>55</v>
      </c>
    </row>
    <row r="8" spans="3:11" ht="13.5" thickBot="1">
      <c r="C8" s="26"/>
      <c r="D8" s="284" t="s">
        <v>10</v>
      </c>
      <c r="E8" s="275" t="s">
        <v>11</v>
      </c>
      <c r="F8" s="276">
        <v>1</v>
      </c>
      <c r="G8" s="276">
        <v>2</v>
      </c>
      <c r="H8" s="276">
        <v>3</v>
      </c>
      <c r="I8" s="276">
        <v>4</v>
      </c>
      <c r="J8" s="276">
        <v>5</v>
      </c>
      <c r="K8" s="277">
        <v>6</v>
      </c>
    </row>
    <row r="9" spans="3:11" ht="32.25" customHeight="1">
      <c r="D9" s="270" t="s">
        <v>184</v>
      </c>
      <c r="E9" s="271">
        <v>1</v>
      </c>
      <c r="F9" s="264">
        <v>36</v>
      </c>
      <c r="G9" s="264">
        <v>0</v>
      </c>
      <c r="H9" s="264">
        <v>0</v>
      </c>
      <c r="I9" s="264">
        <v>0</v>
      </c>
      <c r="J9" s="264">
        <v>0</v>
      </c>
      <c r="K9" s="280">
        <v>0</v>
      </c>
    </row>
    <row r="10" spans="3:11" ht="30" customHeight="1">
      <c r="D10" s="45" t="s">
        <v>68</v>
      </c>
      <c r="E10" s="272">
        <v>2</v>
      </c>
      <c r="F10" s="265">
        <v>46</v>
      </c>
      <c r="G10" s="265">
        <v>2</v>
      </c>
      <c r="H10" s="265">
        <v>1</v>
      </c>
      <c r="I10" s="265">
        <v>0</v>
      </c>
      <c r="J10" s="265">
        <v>0</v>
      </c>
      <c r="K10" s="281">
        <v>0</v>
      </c>
    </row>
    <row r="11" spans="3:11" ht="28.5" customHeight="1">
      <c r="D11" s="45" t="s">
        <v>69</v>
      </c>
      <c r="E11" s="272">
        <v>3</v>
      </c>
      <c r="F11" s="265">
        <v>15</v>
      </c>
      <c r="G11" s="265">
        <v>3</v>
      </c>
      <c r="H11" s="265">
        <v>3</v>
      </c>
      <c r="I11" s="265">
        <v>0</v>
      </c>
      <c r="J11" s="265">
        <v>1</v>
      </c>
      <c r="K11" s="281">
        <v>0</v>
      </c>
    </row>
    <row r="12" spans="3:11" ht="55.5" customHeight="1">
      <c r="D12" s="45" t="s">
        <v>185</v>
      </c>
      <c r="E12" s="272">
        <v>4</v>
      </c>
      <c r="F12" s="265">
        <v>15</v>
      </c>
      <c r="G12" s="265">
        <v>0</v>
      </c>
      <c r="H12" s="265">
        <v>0</v>
      </c>
      <c r="I12" s="265">
        <v>0</v>
      </c>
      <c r="J12" s="265">
        <v>0</v>
      </c>
      <c r="K12" s="281">
        <v>0</v>
      </c>
    </row>
    <row r="13" spans="3:11" ht="46.5" customHeight="1">
      <c r="D13" s="45" t="s">
        <v>88</v>
      </c>
      <c r="E13" s="272">
        <v>5</v>
      </c>
      <c r="F13" s="265">
        <v>0</v>
      </c>
      <c r="G13" s="265">
        <v>0</v>
      </c>
      <c r="H13" s="265">
        <v>0</v>
      </c>
      <c r="I13" s="265">
        <v>0</v>
      </c>
      <c r="J13" s="265">
        <v>0</v>
      </c>
      <c r="K13" s="281">
        <v>0</v>
      </c>
    </row>
    <row r="14" spans="3:11" ht="41.25" customHeight="1">
      <c r="D14" s="45" t="s">
        <v>89</v>
      </c>
      <c r="E14" s="272">
        <v>6</v>
      </c>
      <c r="F14" s="265">
        <v>0</v>
      </c>
      <c r="G14" s="265">
        <v>0</v>
      </c>
      <c r="H14" s="265">
        <v>0</v>
      </c>
      <c r="I14" s="265">
        <v>0</v>
      </c>
      <c r="J14" s="265">
        <v>0</v>
      </c>
      <c r="K14" s="281">
        <v>0</v>
      </c>
    </row>
    <row r="15" spans="3:11" ht="40.5" customHeight="1">
      <c r="D15" s="45" t="s">
        <v>90</v>
      </c>
      <c r="E15" s="272">
        <v>7</v>
      </c>
      <c r="F15" s="265">
        <v>0</v>
      </c>
      <c r="G15" s="265">
        <v>0</v>
      </c>
      <c r="H15" s="265">
        <v>0</v>
      </c>
      <c r="I15" s="265">
        <v>0</v>
      </c>
      <c r="J15" s="265">
        <v>0</v>
      </c>
      <c r="K15" s="281">
        <v>0</v>
      </c>
    </row>
    <row r="16" spans="3:11" ht="40.5" customHeight="1">
      <c r="D16" s="45" t="s">
        <v>121</v>
      </c>
      <c r="E16" s="272">
        <v>8</v>
      </c>
      <c r="F16" s="265">
        <v>0</v>
      </c>
      <c r="G16" s="265">
        <v>0</v>
      </c>
      <c r="H16" s="265">
        <v>0</v>
      </c>
      <c r="I16" s="265">
        <v>0</v>
      </c>
      <c r="J16" s="265">
        <v>0</v>
      </c>
      <c r="K16" s="281">
        <v>0</v>
      </c>
    </row>
    <row r="17" spans="3:11" ht="41.25" customHeight="1">
      <c r="D17" s="45" t="s">
        <v>91</v>
      </c>
      <c r="E17" s="272">
        <v>9</v>
      </c>
      <c r="F17" s="265">
        <v>0</v>
      </c>
      <c r="G17" s="265">
        <v>0</v>
      </c>
      <c r="H17" s="265">
        <v>0</v>
      </c>
      <c r="I17" s="265">
        <v>0</v>
      </c>
      <c r="J17" s="265">
        <v>0</v>
      </c>
      <c r="K17" s="281">
        <v>0</v>
      </c>
    </row>
    <row r="18" spans="3:11" ht="40.5" customHeight="1">
      <c r="D18" s="45" t="s">
        <v>70</v>
      </c>
      <c r="E18" s="272">
        <v>10</v>
      </c>
      <c r="F18" s="265">
        <v>0</v>
      </c>
      <c r="G18" s="265">
        <v>0</v>
      </c>
      <c r="H18" s="265">
        <v>0</v>
      </c>
      <c r="I18" s="265">
        <v>0</v>
      </c>
      <c r="J18" s="265">
        <v>0</v>
      </c>
      <c r="K18" s="281">
        <v>0</v>
      </c>
    </row>
    <row r="19" spans="3:11" ht="47.25" customHeight="1">
      <c r="D19" s="45" t="s">
        <v>71</v>
      </c>
      <c r="E19" s="272">
        <v>11</v>
      </c>
      <c r="F19" s="265">
        <v>0</v>
      </c>
      <c r="G19" s="265">
        <v>0</v>
      </c>
      <c r="H19" s="265">
        <v>0</v>
      </c>
      <c r="I19" s="265">
        <v>0</v>
      </c>
      <c r="J19" s="265">
        <v>0</v>
      </c>
      <c r="K19" s="281">
        <v>0</v>
      </c>
    </row>
    <row r="20" spans="3:11" ht="42" customHeight="1" thickBot="1">
      <c r="D20" s="273" t="s">
        <v>72</v>
      </c>
      <c r="E20" s="274">
        <v>12</v>
      </c>
      <c r="F20" s="266">
        <v>0</v>
      </c>
      <c r="G20" s="266">
        <v>0</v>
      </c>
      <c r="H20" s="266">
        <v>0</v>
      </c>
      <c r="I20" s="266">
        <v>0</v>
      </c>
      <c r="J20" s="266">
        <v>0</v>
      </c>
      <c r="K20" s="282">
        <v>0</v>
      </c>
    </row>
    <row r="21" spans="3:11" ht="20.25" customHeight="1" thickBot="1">
      <c r="C21" s="42"/>
      <c r="D21" s="263" t="s">
        <v>73</v>
      </c>
      <c r="E21" s="269">
        <v>13</v>
      </c>
      <c r="F21" s="267">
        <f t="shared" ref="F21:K21" si="0">SUM(F9:F20)</f>
        <v>112</v>
      </c>
      <c r="G21" s="268">
        <f t="shared" si="0"/>
        <v>5</v>
      </c>
      <c r="H21" s="268">
        <f t="shared" si="0"/>
        <v>4</v>
      </c>
      <c r="I21" s="268">
        <f t="shared" si="0"/>
        <v>0</v>
      </c>
      <c r="J21" s="268">
        <f t="shared" si="0"/>
        <v>1</v>
      </c>
      <c r="K21" s="283">
        <f t="shared" si="0"/>
        <v>0</v>
      </c>
    </row>
    <row r="22" spans="3:11" s="42" customFormat="1" ht="15.75" customHeight="1">
      <c r="C22"/>
      <c r="D22" s="507"/>
      <c r="E22" s="507"/>
      <c r="F22" s="43"/>
      <c r="G22" s="43"/>
      <c r="H22" s="43"/>
      <c r="I22" s="43"/>
      <c r="J22" s="43"/>
      <c r="K22" s="43"/>
    </row>
  </sheetData>
  <customSheetViews>
    <customSheetView guid="{0FE12176-AFB9-4DD1-AAC7-5D3D5349C621}" scale="75" fitToPage="1">
      <selection activeCell="K9" sqref="K9"/>
      <pageMargins left="0.2" right="0.1701388888888889" top="0.32013888888888886" bottom="0.2298611111111111" header="0.51180555555555551" footer="0.51180555555555551"/>
      <pageSetup paperSize="9" firstPageNumber="48" fitToHeight="2" orientation="landscape" useFirstPageNumber="1" horizontalDpi="300" verticalDpi="300"/>
      <headerFooter alignWithMargins="0"/>
    </customSheetView>
  </customSheetViews>
  <mergeCells count="8">
    <mergeCell ref="D22:E22"/>
    <mergeCell ref="E1:H1"/>
    <mergeCell ref="E2:H2"/>
    <mergeCell ref="E4:I4"/>
    <mergeCell ref="C6:C7"/>
    <mergeCell ref="D6:D7"/>
    <mergeCell ref="E6:E7"/>
    <mergeCell ref="G6:G7"/>
  </mergeCells>
  <phoneticPr fontId="0" type="noConversion"/>
  <pageMargins left="0.19685039370078741" right="0.15748031496062992" top="0.31496062992125984" bottom="0.23622047244094491" header="0.51181102362204722" footer="0.51181102362204722"/>
  <pageSetup paperSize="9" scale="75" firstPageNumber="48" fitToHeight="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zoomScale="75" zoomScaleNormal="75" workbookViewId="0">
      <selection activeCell="I29" sqref="I29"/>
    </sheetView>
  </sheetViews>
  <sheetFormatPr defaultRowHeight="12.75"/>
  <cols>
    <col min="1" max="1" width="1.42578125" customWidth="1"/>
    <col min="2" max="2" width="2.140625" customWidth="1"/>
    <col min="3" max="3" width="23.42578125" customWidth="1"/>
    <col min="4" max="4" width="7.140625" customWidth="1"/>
    <col min="5" max="5" width="6.28515625" customWidth="1"/>
    <col min="6" max="6" width="17.28515625" customWidth="1"/>
    <col min="7" max="7" width="26.5703125" customWidth="1"/>
    <col min="8" max="8" width="13" customWidth="1"/>
    <col min="9" max="9" width="13.28515625" customWidth="1"/>
    <col min="10" max="10" width="13" customWidth="1"/>
    <col min="11" max="11" width="20.140625" customWidth="1"/>
    <col min="12" max="12" width="22.85546875" customWidth="1"/>
    <col min="13" max="13" width="22.28515625" customWidth="1"/>
  </cols>
  <sheetData>
    <row r="1" spans="2:13" ht="21.75" customHeight="1" thickBot="1">
      <c r="G1" s="508" t="s">
        <v>214</v>
      </c>
      <c r="H1" s="508"/>
    </row>
    <row r="2" spans="2:13" ht="18" customHeight="1">
      <c r="C2" s="517" t="s">
        <v>141</v>
      </c>
      <c r="D2" s="517"/>
      <c r="E2" s="517"/>
      <c r="F2" s="517"/>
      <c r="G2" s="509"/>
      <c r="H2" s="509"/>
      <c r="J2" s="36"/>
    </row>
    <row r="3" spans="2:13" ht="18" customHeight="1">
      <c r="C3" s="38"/>
      <c r="D3" s="38"/>
      <c r="E3" s="38"/>
      <c r="F3" s="44"/>
      <c r="G3" s="44"/>
      <c r="H3" s="44"/>
      <c r="I3" s="12"/>
      <c r="J3" s="12"/>
    </row>
    <row r="4" spans="2:13" ht="90" customHeight="1">
      <c r="C4" s="44"/>
      <c r="D4" s="518" t="s">
        <v>189</v>
      </c>
      <c r="E4" s="518"/>
      <c r="F4" s="518"/>
      <c r="G4" s="518"/>
      <c r="H4" s="518"/>
      <c r="I4" s="518"/>
      <c r="J4" s="12"/>
    </row>
    <row r="5" spans="2:13" ht="13.5" thickBot="1">
      <c r="C5" s="12"/>
      <c r="D5" s="12"/>
      <c r="E5" s="12"/>
      <c r="F5" s="12"/>
      <c r="G5" s="12"/>
      <c r="H5" s="12"/>
      <c r="I5" s="12"/>
      <c r="J5" s="12"/>
    </row>
    <row r="6" spans="2:13" ht="117" customHeight="1">
      <c r="B6" s="510"/>
      <c r="C6" s="527" t="s">
        <v>74</v>
      </c>
      <c r="D6" s="519"/>
      <c r="E6" s="519" t="s">
        <v>46</v>
      </c>
      <c r="F6" s="47" t="s">
        <v>75</v>
      </c>
      <c r="G6" s="519" t="s">
        <v>76</v>
      </c>
      <c r="H6" s="47" t="s">
        <v>77</v>
      </c>
      <c r="I6" s="47" t="s">
        <v>78</v>
      </c>
      <c r="J6" s="47" t="s">
        <v>79</v>
      </c>
      <c r="K6" s="47" t="s">
        <v>80</v>
      </c>
      <c r="L6" s="47" t="s">
        <v>81</v>
      </c>
      <c r="M6" s="285" t="s">
        <v>82</v>
      </c>
    </row>
    <row r="7" spans="2:13" ht="39" customHeight="1">
      <c r="B7" s="510"/>
      <c r="C7" s="528"/>
      <c r="D7" s="520"/>
      <c r="E7" s="520"/>
      <c r="F7" s="286" t="s">
        <v>55</v>
      </c>
      <c r="G7" s="520"/>
      <c r="H7" s="286" t="s">
        <v>55</v>
      </c>
      <c r="I7" s="286" t="s">
        <v>55</v>
      </c>
      <c r="J7" s="286" t="s">
        <v>55</v>
      </c>
      <c r="K7" s="286" t="s">
        <v>55</v>
      </c>
      <c r="L7" s="286" t="s">
        <v>55</v>
      </c>
      <c r="M7" s="287" t="s">
        <v>55</v>
      </c>
    </row>
    <row r="8" spans="2:13" ht="13.5" thickBot="1">
      <c r="C8" s="521" t="s">
        <v>10</v>
      </c>
      <c r="D8" s="522"/>
      <c r="E8" s="275" t="s">
        <v>11</v>
      </c>
      <c r="F8" s="276">
        <v>1</v>
      </c>
      <c r="G8" s="276">
        <v>2</v>
      </c>
      <c r="H8" s="276">
        <v>3</v>
      </c>
      <c r="I8" s="276">
        <v>4</v>
      </c>
      <c r="J8" s="276">
        <v>5</v>
      </c>
      <c r="K8" s="276">
        <v>6</v>
      </c>
      <c r="L8" s="276">
        <v>7</v>
      </c>
      <c r="M8" s="277">
        <v>8</v>
      </c>
    </row>
    <row r="9" spans="2:13" ht="24" customHeight="1">
      <c r="C9" s="525" t="s">
        <v>186</v>
      </c>
      <c r="D9" s="288" t="s">
        <v>6</v>
      </c>
      <c r="E9" s="289">
        <v>1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297">
        <v>0</v>
      </c>
    </row>
    <row r="10" spans="2:13" ht="17.25" customHeight="1">
      <c r="C10" s="526"/>
      <c r="D10" s="290" t="s">
        <v>7</v>
      </c>
      <c r="E10" s="291">
        <v>2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298">
        <v>0</v>
      </c>
    </row>
    <row r="11" spans="2:13" ht="20.25" customHeight="1" thickBot="1">
      <c r="C11" s="526"/>
      <c r="D11" s="290" t="s">
        <v>8</v>
      </c>
      <c r="E11" s="291">
        <v>3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296">
        <v>0</v>
      </c>
    </row>
    <row r="12" spans="2:13" ht="23.25" customHeight="1">
      <c r="C12" s="526" t="s">
        <v>83</v>
      </c>
      <c r="D12" s="290" t="s">
        <v>6</v>
      </c>
      <c r="E12" s="291">
        <v>4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292">
        <v>0</v>
      </c>
    </row>
    <row r="13" spans="2:13" ht="21" customHeight="1">
      <c r="C13" s="526"/>
      <c r="D13" s="290" t="s">
        <v>7</v>
      </c>
      <c r="E13" s="291">
        <v>5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292">
        <v>0</v>
      </c>
    </row>
    <row r="14" spans="2:13" ht="26.25" customHeight="1" thickBot="1">
      <c r="C14" s="531"/>
      <c r="D14" s="293" t="s">
        <v>8</v>
      </c>
      <c r="E14" s="294">
        <v>6</v>
      </c>
      <c r="F14" s="295">
        <v>0</v>
      </c>
      <c r="G14" s="295">
        <v>0</v>
      </c>
      <c r="H14" s="295">
        <v>0</v>
      </c>
      <c r="I14" s="295">
        <v>0</v>
      </c>
      <c r="J14" s="295">
        <v>0</v>
      </c>
      <c r="K14" s="295">
        <v>0</v>
      </c>
      <c r="L14" s="296">
        <v>0</v>
      </c>
    </row>
    <row r="15" spans="2:13" ht="13.5" thickBot="1">
      <c r="C15" s="532" t="s">
        <v>73</v>
      </c>
      <c r="D15" s="288" t="s">
        <v>6</v>
      </c>
      <c r="E15" s="289">
        <v>7</v>
      </c>
      <c r="F15" s="301">
        <f t="shared" ref="F15:L17" si="0">F9+F12</f>
        <v>0</v>
      </c>
      <c r="G15" s="302">
        <f t="shared" si="0"/>
        <v>0</v>
      </c>
      <c r="H15" s="302">
        <f t="shared" si="0"/>
        <v>0</v>
      </c>
      <c r="I15" s="302">
        <f t="shared" si="0"/>
        <v>0</v>
      </c>
      <c r="J15" s="302">
        <f t="shared" si="0"/>
        <v>0</v>
      </c>
      <c r="K15" s="302">
        <f t="shared" si="0"/>
        <v>0</v>
      </c>
      <c r="L15" s="302">
        <f t="shared" si="0"/>
        <v>0</v>
      </c>
    </row>
    <row r="16" spans="2:13" ht="13.5" thickBot="1">
      <c r="C16" s="533"/>
      <c r="D16" s="290" t="s">
        <v>7</v>
      </c>
      <c r="E16" s="291">
        <v>8</v>
      </c>
      <c r="F16" s="300">
        <f t="shared" si="0"/>
        <v>0</v>
      </c>
      <c r="G16" s="302">
        <f t="shared" si="0"/>
        <v>0</v>
      </c>
      <c r="H16" s="302">
        <f t="shared" si="0"/>
        <v>0</v>
      </c>
      <c r="I16" s="302">
        <f t="shared" si="0"/>
        <v>0</v>
      </c>
      <c r="J16" s="302">
        <f t="shared" si="0"/>
        <v>0</v>
      </c>
      <c r="K16" s="302">
        <f t="shared" si="0"/>
        <v>0</v>
      </c>
      <c r="L16" s="302">
        <f t="shared" si="0"/>
        <v>0</v>
      </c>
    </row>
    <row r="17" spans="3:12" ht="13.5" thickBot="1">
      <c r="C17" s="534"/>
      <c r="D17" s="293" t="s">
        <v>8</v>
      </c>
      <c r="E17" s="294">
        <v>9</v>
      </c>
      <c r="F17" s="300">
        <f t="shared" si="0"/>
        <v>0</v>
      </c>
      <c r="G17" s="302">
        <f t="shared" si="0"/>
        <v>0</v>
      </c>
      <c r="H17" s="302">
        <f t="shared" si="0"/>
        <v>0</v>
      </c>
      <c r="I17" s="302">
        <f t="shared" si="0"/>
        <v>0</v>
      </c>
      <c r="J17" s="302">
        <f t="shared" si="0"/>
        <v>0</v>
      </c>
      <c r="K17" s="302">
        <f t="shared" si="0"/>
        <v>0</v>
      </c>
      <c r="L17" s="302">
        <f t="shared" si="0"/>
        <v>0</v>
      </c>
    </row>
    <row r="18" spans="3:12" ht="13.5" thickBot="1">
      <c r="C18" s="529" t="s">
        <v>84</v>
      </c>
      <c r="D18" s="530"/>
      <c r="E18" s="299">
        <v>10</v>
      </c>
      <c r="F18" s="301">
        <f t="shared" ref="F18:L18" si="1">SUM(F15:F17)</f>
        <v>0</v>
      </c>
      <c r="G18" s="302">
        <f t="shared" si="1"/>
        <v>0</v>
      </c>
      <c r="H18" s="302">
        <f t="shared" si="1"/>
        <v>0</v>
      </c>
      <c r="I18" s="302">
        <f t="shared" si="1"/>
        <v>0</v>
      </c>
      <c r="J18" s="302">
        <f t="shared" si="1"/>
        <v>0</v>
      </c>
      <c r="K18" s="302">
        <f t="shared" si="1"/>
        <v>0</v>
      </c>
      <c r="L18" s="302">
        <f t="shared" si="1"/>
        <v>0</v>
      </c>
    </row>
    <row r="19" spans="3:12">
      <c r="C19" s="12"/>
      <c r="D19" s="12"/>
      <c r="E19" s="12"/>
      <c r="F19" s="12"/>
      <c r="G19" s="12"/>
      <c r="H19" s="12"/>
      <c r="I19" s="12"/>
      <c r="J19" s="12"/>
    </row>
    <row r="20" spans="3:12" ht="27.75" customHeight="1">
      <c r="I20" s="12"/>
      <c r="J20" s="12"/>
    </row>
    <row r="21" spans="3:12">
      <c r="C21" s="12"/>
      <c r="D21" s="12"/>
      <c r="E21" s="12"/>
      <c r="F21" s="12"/>
      <c r="G21" s="12"/>
      <c r="H21" s="12"/>
      <c r="I21" s="12"/>
      <c r="J21" s="12"/>
    </row>
    <row r="22" spans="3:12">
      <c r="C22" s="12"/>
      <c r="D22" s="12"/>
      <c r="E22" s="12"/>
      <c r="F22" s="12"/>
      <c r="G22" s="12"/>
      <c r="H22" s="12"/>
      <c r="I22" s="12"/>
      <c r="J22" s="12"/>
    </row>
    <row r="23" spans="3:12" ht="13.5" thickBot="1">
      <c r="C23" t="s">
        <v>85</v>
      </c>
      <c r="D23" s="342" t="s">
        <v>219</v>
      </c>
      <c r="E23" s="343"/>
      <c r="F23" s="343"/>
      <c r="G23" t="s">
        <v>86</v>
      </c>
      <c r="H23" s="523" t="s">
        <v>221</v>
      </c>
      <c r="I23" s="524"/>
    </row>
    <row r="26" spans="3:12" ht="13.5" thickBot="1">
      <c r="C26" t="s">
        <v>87</v>
      </c>
      <c r="D26" s="342" t="s">
        <v>220</v>
      </c>
      <c r="E26" s="343"/>
      <c r="F26" s="343"/>
    </row>
    <row r="29" spans="3:12">
      <c r="C29" t="s">
        <v>205</v>
      </c>
      <c r="F29" s="59"/>
    </row>
  </sheetData>
  <sheetProtection selectLockedCells="1"/>
  <customSheetViews>
    <customSheetView guid="{0FE12176-AFB9-4DD1-AAC7-5D3D5349C621}" scale="75" fitToPage="1" topLeftCell="A4">
      <selection activeCell="H13" sqref="H13"/>
      <pageMargins left="0.3" right="0.30972222222222223" top="0.3298611111111111" bottom="0.25" header="0.51180555555555551" footer="0.51180555555555551"/>
      <pageSetup paperSize="9" firstPageNumber="49" orientation="landscape" useFirstPageNumber="1" horizontalDpi="300" verticalDpi="300"/>
      <headerFooter alignWithMargins="0"/>
    </customSheetView>
  </customSheetViews>
  <mergeCells count="16">
    <mergeCell ref="D26:F26"/>
    <mergeCell ref="C18:D18"/>
    <mergeCell ref="D23:F23"/>
    <mergeCell ref="C12:C14"/>
    <mergeCell ref="C15:C17"/>
    <mergeCell ref="C8:D8"/>
    <mergeCell ref="H23:I23"/>
    <mergeCell ref="C9:C11"/>
    <mergeCell ref="B6:B7"/>
    <mergeCell ref="C6:D7"/>
    <mergeCell ref="E6:E7"/>
    <mergeCell ref="G1:H1"/>
    <mergeCell ref="C2:F2"/>
    <mergeCell ref="G2:H2"/>
    <mergeCell ref="D4:I4"/>
    <mergeCell ref="G6:G7"/>
  </mergeCells>
  <phoneticPr fontId="0" type="noConversion"/>
  <pageMargins left="0.3" right="0.30972222222222223" top="0.3298611111111111" bottom="0.25" header="0.51180555555555551" footer="0.51180555555555551"/>
  <pageSetup paperSize="9" scale="76" firstPageNumber="4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1.Жалобы</vt:lpstr>
      <vt:lpstr>2.Проверки</vt:lpstr>
      <vt:lpstr>3.Предписания</vt:lpstr>
      <vt:lpstr>4.Иные</vt:lpstr>
      <vt:lpstr>5.Реестр</vt:lpstr>
      <vt:lpstr>6.КоАП</vt:lpstr>
      <vt:lpstr>7.Суды обжалование</vt:lpstr>
      <vt:lpstr>8.Суды инициативные</vt:lpstr>
      <vt:lpstr>'2.Проверки'!Область_печати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Шураев Артур Теналиевич</dc:creator>
  <cp:lastModifiedBy>Ульяновская</cp:lastModifiedBy>
  <cp:lastPrinted>2015-04-09T05:09:29Z</cp:lastPrinted>
  <dcterms:created xsi:type="dcterms:W3CDTF">2010-01-18T10:32:59Z</dcterms:created>
  <dcterms:modified xsi:type="dcterms:W3CDTF">2015-04-09T05:10:53Z</dcterms:modified>
</cp:coreProperties>
</file>